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8_{4825DAD0-9237-43E6-91E6-1DE4BE2F04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ENTARIO DEL EQUIPAMIENTO" sheetId="1" r:id="rId1"/>
  </sheets>
  <definedNames>
    <definedName name="Segmentación_Años_de_servicio_restantes">#N/A</definedName>
    <definedName name="Segmentación_Estado">#N/A</definedName>
    <definedName name="Segmentación_Ubicación">#N/A</definedName>
    <definedName name="TítuloDeColumna1">Datos[[#Headers],[Número de serie o activo]]</definedName>
    <definedName name="_xlnm.Print_Titles" localSheetId="0">'INVENTARIO DEL EQUIPAMIENTO'!$3:$4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M8" i="1" l="1"/>
  <c r="O8" i="1" s="1"/>
  <c r="M9" i="1"/>
  <c r="O9" i="1" s="1"/>
  <c r="Q8" i="1"/>
  <c r="R8" i="1" s="1"/>
  <c r="Q9" i="1"/>
  <c r="R9" i="1" s="1"/>
  <c r="S8" i="1" l="1"/>
  <c r="S9" i="1"/>
  <c r="Q5" i="1"/>
  <c r="Q6" i="1"/>
  <c r="Q7" i="1"/>
  <c r="M5" i="1" l="1"/>
  <c r="O5" i="1" s="1"/>
  <c r="M6" i="1"/>
  <c r="O6" i="1" s="1"/>
  <c r="M7" i="1"/>
  <c r="O7" i="1" s="1"/>
  <c r="S5" i="1"/>
  <c r="S6" i="1"/>
  <c r="S7" i="1"/>
  <c r="R5" i="1" l="1"/>
  <c r="R7" i="1"/>
  <c r="R6" i="1"/>
</calcChain>
</file>

<file path=xl/sharedStrings.xml><?xml version="1.0" encoding="utf-8"?>
<sst xmlns="http://schemas.openxmlformats.org/spreadsheetml/2006/main" count="33" uniqueCount="28">
  <si>
    <t>ESTADO FÍSICO</t>
  </si>
  <si>
    <t>Descripción del artículo (marca y modelo)</t>
  </si>
  <si>
    <t>Marca y modelo</t>
  </si>
  <si>
    <t>Ubicación</t>
  </si>
  <si>
    <t>Sucursal principal</t>
  </si>
  <si>
    <t>Costa este</t>
  </si>
  <si>
    <t>Estado</t>
  </si>
  <si>
    <t>Bueno</t>
  </si>
  <si>
    <t>Excelente</t>
  </si>
  <si>
    <t>Justo</t>
  </si>
  <si>
    <t>Proveedor</t>
  </si>
  <si>
    <t>Local</t>
  </si>
  <si>
    <t>ESTADO FINANCIERO</t>
  </si>
  <si>
    <t>Valor inicial</t>
  </si>
  <si>
    <t>Pago inicial</t>
  </si>
  <si>
    <t>Interés del préstamo</t>
  </si>
  <si>
    <t>Pago mensual</t>
  </si>
  <si>
    <t>Costes operativos mensuales</t>
  </si>
  <si>
    <t>Coste mensual total</t>
  </si>
  <si>
    <t>Amortización lineal mensual</t>
  </si>
  <si>
    <t>Valor actual</t>
  </si>
  <si>
    <t>Valor esperado al final del plazo del préstamo</t>
  </si>
  <si>
    <t>Amortización lineal
anual</t>
  </si>
  <si>
    <t>Plazo del préstamo
en años</t>
  </si>
  <si>
    <t>Fecha de compra o arrendamiento</t>
  </si>
  <si>
    <t xml:space="preserve">Años de servicio
restantes </t>
  </si>
  <si>
    <t>Número de serie o activo</t>
  </si>
  <si>
    <t>INVENTARIO DE EQUIPAMIENTO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</si>
</sst>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[$€-C0A]"/>
  </numFmts>
  <fonts count="6" x14ac:knownFonts="1">
    <font>
      <sz val="11"/>
      <color theme="1"/>
      <name val="Calibri"/>
      <family val="2"/>
      <scheme val="minor"/>
    </font>
    <font>
      <sz val="24"/>
      <color theme="9" tint="-0.499984740745262"/>
      <name val="Century Gothic"/>
      <family val="2"/>
      <scheme val="major"/>
    </font>
    <font>
      <b/>
      <sz val="12"/>
      <color theme="9" tint="-0.499984740745262"/>
      <name val="Century Gothic"/>
      <family val="2"/>
      <scheme val="major"/>
    </font>
    <font>
      <sz val="11"/>
      <color theme="1"/>
      <name val="Calibri"/>
      <family val="2"/>
      <scheme val="minor"/>
    </font>
    <font>
      <sz val="24"/>
      <color rgb="FF136E42"/>
      <name val="Century Gothic"/>
      <family val="2"/>
      <scheme val="major"/>
    </font>
    <font>
      <b/>
      <sz val="12"/>
      <color rgb="FF136E42"/>
      <name val="Century Gothic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136E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8">
    <xf numFmtId="0" fontId="0" fillId="0" borderId="0">
      <alignment wrapText="1"/>
    </xf>
    <xf numFmtId="0" fontId="2" fillId="3" borderId="2" applyNumberFormat="0" applyProtection="0">
      <alignment horizontal="center" vertical="center"/>
    </xf>
    <xf numFmtId="0" fontId="2" fillId="4" borderId="3" applyNumberFormat="0" applyProtection="0">
      <alignment horizontal="center" vertical="center"/>
    </xf>
    <xf numFmtId="164" fontId="3" fillId="0" borderId="0" applyFont="0" applyFill="0" applyBorder="0" applyProtection="0">
      <alignment horizontal="right"/>
    </xf>
    <xf numFmtId="164" fontId="3" fillId="2" borderId="0" applyFont="0" applyBorder="0" applyProtection="0">
      <alignment horizontal="right"/>
    </xf>
    <xf numFmtId="10" fontId="3" fillId="0" borderId="0" applyFont="0" applyFill="0" applyBorder="0" applyAlignment="0" applyProtection="0"/>
    <xf numFmtId="0" fontId="1" fillId="0" borderId="1" applyNumberFormat="0" applyFill="0" applyAlignment="0" applyProtection="0"/>
    <xf numFmtId="14" fontId="3" fillId="0" borderId="0" applyFont="0" applyFill="0" applyBorder="0">
      <alignment horizontal="right"/>
    </xf>
  </cellStyleXfs>
  <cellXfs count="14">
    <xf numFmtId="0" fontId="0" fillId="0" borderId="0" xfId="0">
      <alignment wrapText="1"/>
    </xf>
    <xf numFmtId="0" fontId="0" fillId="0" borderId="0" xfId="0" applyAlignment="1">
      <alignment horizontal="left"/>
    </xf>
    <xf numFmtId="0" fontId="1" fillId="0" borderId="1" xfId="6"/>
    <xf numFmtId="14" fontId="0" fillId="0" borderId="0" xfId="7" applyFont="1" applyFill="1" applyBorder="1">
      <alignment horizontal="right"/>
    </xf>
    <xf numFmtId="10" fontId="0" fillId="0" borderId="0" xfId="5" applyFont="1" applyFill="1" applyBorder="1" applyAlignment="1">
      <alignment wrapText="1"/>
    </xf>
    <xf numFmtId="165" fontId="0" fillId="0" borderId="0" xfId="3" applyNumberFormat="1" applyFont="1" applyFill="1" applyBorder="1">
      <alignment horizontal="right"/>
    </xf>
    <xf numFmtId="165" fontId="0" fillId="2" borderId="0" xfId="4" applyNumberFormat="1" applyFont="1" applyBorder="1">
      <alignment horizontal="right"/>
    </xf>
    <xf numFmtId="0" fontId="1" fillId="0" borderId="1" xfId="6" applyAlignment="1">
      <alignment horizontal="center"/>
    </xf>
    <xf numFmtId="0" fontId="1" fillId="0" borderId="1" xfId="6" applyAlignment="1">
      <alignment wrapText="1"/>
    </xf>
    <xf numFmtId="0" fontId="4" fillId="0" borderId="1" xfId="6" applyFont="1" applyAlignment="1">
      <alignment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6" borderId="3" xfId="2" applyFont="1" applyFill="1">
      <alignment horizontal="center" vertical="center"/>
    </xf>
    <xf numFmtId="0" fontId="5" fillId="6" borderId="2" xfId="1" applyFont="1" applyFill="1">
      <alignment horizontal="center" vertical="center"/>
    </xf>
  </cellXfs>
  <cellStyles count="8">
    <cellStyle name="Encabezado 1" xfId="1" builtinId="16" customBuiltin="1"/>
    <cellStyle name="Fecha" xfId="7" xr:uid="{00000000-0005-0000-0000-000002000000}"/>
    <cellStyle name="Moneda" xfId="3" builtinId="4" customBuiltin="1"/>
    <cellStyle name="Moneda [0]" xfId="4" builtinId="7" customBuiltin="1"/>
    <cellStyle name="Normal" xfId="0" builtinId="0" customBuiltin="1"/>
    <cellStyle name="Porcentaje" xfId="5" builtinId="5" customBuiltin="1"/>
    <cellStyle name="Título" xfId="6" builtinId="15" customBuiltin="1"/>
    <cellStyle name="Título 2" xfId="2" builtinId="17" customBuiltin="1"/>
  </cellStyles>
  <dxfs count="19">
    <dxf>
      <fill>
        <patternFill>
          <bgColor theme="0"/>
        </patternFill>
      </fill>
      <border>
        <left style="thick">
          <color rgb="FF136E42"/>
        </left>
        <right style="thick">
          <color rgb="FF136E42"/>
        </right>
        <top style="thick">
          <color rgb="FF136E42"/>
        </top>
        <bottom style="thick">
          <color rgb="FF136E42"/>
        </bottom>
      </border>
    </dxf>
    <dxf>
      <fill>
        <patternFill>
          <bgColor theme="2" tint="0.79998168889431442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fill>
        <patternFill patternType="solid">
          <fgColor indexed="64"/>
          <bgColor rgb="FF136E42"/>
        </patternFill>
      </fill>
      <alignment horizontal="center" vertical="center" textRotation="0" wrapText="1" indent="0" justifyLastLine="0" shrinkToFit="0" readingOrder="0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numFmt numFmtId="165" formatCode="#,##0.00\ [$€-C0A]"/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 tint="-0.24994659260841701"/>
        </patternFill>
      </fill>
    </dxf>
    <dxf>
      <font>
        <color theme="1"/>
      </font>
      <border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horizontal style="thin">
          <color theme="9" tint="0.39997558519241921"/>
        </horizontal>
      </border>
    </dxf>
  </dxfs>
  <tableStyles count="2" defaultTableStyle="Inventario del equipamiento" defaultPivotStyle="PivotStyleLight16">
    <tableStyle name="excelfull" pivot="0" table="0" count="4" xr9:uid="{B6408913-C415-46AF-9F18-501305E688DC}">
      <tableStyleElement type="wholeTable" dxfId="1"/>
      <tableStyleElement type="headerRow" dxfId="0"/>
    </tableStyle>
    <tableStyle name="Inventario del equipamiento" pivot="0" count="7" xr9:uid="{00000000-0011-0000-FFFF-FFFF00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colors>
    <mruColors>
      <color rgb="FF136E42"/>
      <color rgb="FF136E43"/>
    </mruColors>
  </colors>
  <extLst>
    <ext xmlns:x14="http://schemas.microsoft.com/office/spreadsheetml/2009/9/main" uri="{46F421CA-312F-682f-3DD2-61675219B42D}">
      <x14:dxfs count="4">
        <dxf>
          <fill>
            <patternFill>
              <bgColor theme="5"/>
            </patternFill>
          </fill>
        </dxf>
        <dxf>
          <font>
            <b/>
            <i val="0"/>
            <color theme="0"/>
          </font>
          <fill>
            <patternFill>
              <bgColor rgb="FF136E42"/>
            </patternFill>
          </fill>
        </dxf>
        <dxf>
          <fill>
            <patternFill>
              <bgColor theme="5"/>
            </patternFill>
          </fill>
        </dxf>
        <dxf>
          <font>
            <b/>
            <i val="0"/>
            <color theme="0"/>
          </font>
          <fill>
            <patternFill>
              <bgColor rgb="FF136E42"/>
            </patternFill>
          </fill>
        </dxf>
      </x14:dxfs>
    </ext>
    <ext xmlns:x14="http://schemas.microsoft.com/office/spreadsheetml/2009/9/main" uri="{EB79DEF2-80B8-43e5-95BD-54CBDDF9020C}">
      <x14:slicerStyles defaultSlicerStyle="excelfull">
        <x14:slicerStyle name="excelfull">
          <x14:slicerStyleElements>
            <x14:slicerStyleElement type="selectedItemWithData" dxfId="1"/>
            <x14:slicerStyleElement type="hoveredUn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microsoft.com/office/2007/relationships/slicerCache" Target="slicerCaches/slicerCache2.xml"/><Relationship Id="rId7" Type="http://schemas.openxmlformats.org/officeDocument/2006/relationships/sharedStrings" Target="sharedStrings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902969</xdr:colOff>
      <xdr:row>0</xdr:row>
      <xdr:rowOff>238124</xdr:rowOff>
    </xdr:from>
    <xdr:to>
      <xdr:col>6</xdr:col>
      <xdr:colOff>1445895</xdr:colOff>
      <xdr:row>2</xdr:row>
      <xdr:rowOff>100964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5" name="Ubicación" descr="Filtre los datos de la tabla por ubicación.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Ubicació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72149" y="238124"/>
              <a:ext cx="3987166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 fPrintsWithSheet="0"/>
  </xdr:twoCellAnchor>
  <xdr:twoCellAnchor editAs="oneCell">
    <xdr:from>
      <xdr:col>6</xdr:col>
      <xdr:colOff>1701163</xdr:colOff>
      <xdr:row>0</xdr:row>
      <xdr:rowOff>236220</xdr:rowOff>
    </xdr:from>
    <xdr:to>
      <xdr:col>8</xdr:col>
      <xdr:colOff>1064894</xdr:colOff>
      <xdr:row>2</xdr:row>
      <xdr:rowOff>99060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6" name="Estado" descr="Filtre los datos de la tabla por estado.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stad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14583" y="236220"/>
              <a:ext cx="2807971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 fPrintsWithSheet="0"/>
  </xdr:twoCellAnchor>
  <xdr:twoCellAnchor editAs="oneCell">
    <xdr:from>
      <xdr:col>8</xdr:col>
      <xdr:colOff>1186815</xdr:colOff>
      <xdr:row>0</xdr:row>
      <xdr:rowOff>228600</xdr:rowOff>
    </xdr:from>
    <xdr:to>
      <xdr:col>10</xdr:col>
      <xdr:colOff>1482090</xdr:colOff>
      <xdr:row>2</xdr:row>
      <xdr:rowOff>91440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7" name="Años de servicio restantes " descr="Filtre los datos de la tabla por años de servicio restantes.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s de servicio restantes 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44475" y="228600"/>
              <a:ext cx="3739515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 fPrint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_Ubicación" xr10:uid="{00000000-0013-0000-FFFF-FFFF01000000}" sourceName="Ubicación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_Estado" xr10:uid="{00000000-0013-0000-FFFF-FFFF02000000}" sourceName="Estado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_Años_de_servicio_restantes" xr10:uid="{00000000-0013-0000-FFFF-FFFF03000000}" sourceName="Años de servicio_x000a_restantes ">
  <extLst>
    <x:ext xmlns:x15="http://schemas.microsoft.com/office/spreadsheetml/2010/11/main" uri="{2F2917AC-EB37-4324-AD4E-5DD8C200BD13}">
      <x15:tableSlicerCache tableId="1" column="6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Ubicación" xr10:uid="{00000000-0014-0000-FFFF-FFFF01000000}" cache="Segmentación_Ubicación" caption="Ubicación" columnCount="3" rowHeight="241300"/>
  <slicer name="Estado" xr10:uid="{00000000-0014-0000-FFFF-FFFF02000000}" cache="Segmentación_Estado" caption="Estado" columnCount="3" rowHeight="241300"/>
  <slicer name="Años de servicio restantes " xr10:uid="{00000000-0014-0000-FFFF-FFFF03000000}" cache="Segmentación_Años_de_servicio_restantes" caption="Años de servicio_x000a_restantes " columnCount="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os" displayName="Datos" ref="B4:S9" totalsRowShown="0" headerRowDxfId="2">
  <autoFilter ref="B4:S9" xr:uid="{00000000-0009-0000-0100-000001000000}">
    <filterColumn colId="2">
      <filters>
        <filter val="Sucursal principal"/>
      </filters>
    </filterColumn>
    <filterColumn colId="5">
      <filters>
        <filter val="3"/>
      </filters>
    </filterColumn>
  </autoFilter>
  <tableColumns count="18">
    <tableColumn id="1" xr3:uid="{00000000-0010-0000-0000-000001000000}" name="Número de serie o activo"/>
    <tableColumn id="2" xr3:uid="{00000000-0010-0000-0000-000002000000}" name="Descripción del artículo (marca y modelo)"/>
    <tableColumn id="3" xr3:uid="{00000000-0010-0000-0000-000003000000}" name="Ubicación"/>
    <tableColumn id="4" xr3:uid="{00000000-0010-0000-0000-000004000000}" name="Estado"/>
    <tableColumn id="5" xr3:uid="{00000000-0010-0000-0000-000005000000}" name="Proveedor"/>
    <tableColumn id="6" xr3:uid="{00000000-0010-0000-0000-000006000000}" name="Años de servicio_x000a_restantes "/>
    <tableColumn id="7" xr3:uid="{00000000-0010-0000-0000-000007000000}" name="Valor inicial" dataDxfId="11"/>
    <tableColumn id="8" xr3:uid="{00000000-0010-0000-0000-000008000000}" name="Pago inicial" dataDxfId="10"/>
    <tableColumn id="9" xr3:uid="{00000000-0010-0000-0000-000009000000}" name="Fecha de compra o arrendamiento"/>
    <tableColumn id="10" xr3:uid="{00000000-0010-0000-0000-00000A000000}" name="Plazo del préstamo_x000a_en años"/>
    <tableColumn id="11" xr3:uid="{00000000-0010-0000-0000-00000B000000}" name="Interés del préstamo"/>
    <tableColumn id="12" xr3:uid="{00000000-0010-0000-0000-00000C000000}" name="Pago mensual" dataDxfId="9">
      <calculatedColumnFormula>IFERROR(IF(AND(Datos[[#This Row],[Valor inicial]]&gt;0,Datos[[#This Row],[Valor inicial]]&lt;&gt;Datos[[#This Row],[Pago inicial]]),-1*PMT(Datos[[#This Row],[Interés del préstamo]]/12,Datos[[#This Row],[Plazo del préstamo
en años]]*12,Datos[[#This Row],[Valor inicial]]-Datos[[#This Row],[Pago inicial]]),0),0)</calculatedColumnFormula>
    </tableColumn>
    <tableColumn id="13" xr3:uid="{00000000-0010-0000-0000-00000D000000}" name="Costes operativos mensuales" dataDxfId="8"/>
    <tableColumn id="14" xr3:uid="{00000000-0010-0000-0000-00000E000000}" name="Coste mensual total" dataDxfId="7">
      <calculatedColumnFormula>IFERROR(Datos[[#This Row],[Costes operativos mensuales]]+Datos[[#This Row],[Pago mensual]],"")</calculatedColumnFormula>
    </tableColumn>
    <tableColumn id="15" xr3:uid="{00000000-0010-0000-0000-00000F000000}" name="Valor esperado al final del plazo del préstamo" dataDxfId="6"/>
    <tableColumn id="16" xr3:uid="{00000000-0010-0000-0000-000010000000}" name="Amortización lineal_x000a_anual" dataDxfId="5">
      <calculatedColumnFormula>IFERROR(IF(Datos[[#This Row],[Valor inicial]]&gt;0,SLN(Datos[[#This Row],[Valor inicial]],Datos[[#This Row],[Valor esperado al final del plazo del préstamo]],Datos[[#This Row],[Años de servicio
restantes ]]),0),0)</calculatedColumnFormula>
    </tableColumn>
    <tableColumn id="17" xr3:uid="{00000000-0010-0000-0000-000011000000}" name="Amortización lineal mensual" dataDxfId="4">
      <calculatedColumnFormula>IFERROR(Datos[[#This Row],[Amortización lineal
anual]]/12,0)</calculatedColumnFormula>
    </tableColumn>
    <tableColumn id="18" xr3:uid="{00000000-0010-0000-0000-000012000000}" name="Valor actual" dataDxfId="3">
      <calculatedColumnFormula>IFERROR(Datos[[#This Row],[Valor inicial]]-(Datos[[#This Row],[Amortización lineal
anual]]*((TODAY()-Datos[[#This Row],[Fecha de compra o arrendamiento]])/365)),0)</calculatedColumnFormula>
    </tableColumn>
  </tableColumns>
  <tableStyleInfo name="Inventario del equipamiento" showFirstColumn="0" showLastColumn="0" showRowStripes="1" showColumnStripes="0"/>
  <extLst>
    <ext xmlns:x14="http://schemas.microsoft.com/office/spreadsheetml/2009/9/main" uri="{504A1905-F514-4f6f-8877-14C23A59335A}">
      <x14:table altTextSummary="Escriba el estado físico y financiero del equipamiento en esta tabla. Los campos Pago mensual, Coste mensual total, Amortización anual y mensual y Valor actual se calculan automáticamente."/>
    </ext>
  </extLst>
</table>
</file>

<file path=xl/theme/theme1.xml><?xml version="1.0" encoding="utf-8"?>
<a:theme xmlns:a="http://schemas.openxmlformats.org/drawingml/2006/main" name="QLS">
  <a:themeElements>
    <a:clrScheme name="QLS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QLS">
      <a:majorFont>
        <a:latin typeface="Century Gothic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36E42"/>
    <pageSetUpPr autoPageBreaks="0" fitToPage="1"/>
  </sheetPr>
  <dimension ref="B1:S9"/>
  <sheetViews>
    <sheetView showGridLines="0" tabSelected="1" workbookViewId="0">
      <selection activeCell="A12" sqref="A12"/>
    </sheetView>
  </sheetViews>
  <sheetFormatPr baseColWidth="10" defaultColWidth="9.109375" defaultRowHeight="30" customHeight="1" x14ac:dyDescent="0.3"/>
  <cols>
    <col min="1" max="1" width="2.6640625" customWidth="1"/>
    <col min="2" max="2" width="18.6640625" style="1" customWidth="1"/>
    <col min="3" max="3" width="24.5546875" customWidth="1"/>
    <col min="4" max="19" width="25.109375" customWidth="1"/>
    <col min="20" max="20" width="2.6640625" customWidth="1"/>
  </cols>
  <sheetData>
    <row r="1" spans="2:19" ht="60" customHeight="1" thickBot="1" x14ac:dyDescent="0.55000000000000004">
      <c r="B1" s="9" t="s">
        <v>27</v>
      </c>
      <c r="C1" s="9"/>
      <c r="D1" s="9"/>
      <c r="E1" s="9"/>
      <c r="F1" s="9"/>
      <c r="G1" s="7"/>
      <c r="H1" s="7"/>
      <c r="I1" s="7"/>
      <c r="J1" s="7"/>
      <c r="K1" s="7"/>
      <c r="L1" s="7"/>
      <c r="M1" s="7"/>
      <c r="N1" s="8"/>
      <c r="O1" s="8"/>
      <c r="P1" s="2"/>
      <c r="Q1" s="2"/>
      <c r="R1" s="2"/>
      <c r="S1" s="2"/>
    </row>
    <row r="2" spans="2:19" ht="23.1" customHeight="1" x14ac:dyDescent="0.3">
      <c r="B2"/>
    </row>
    <row r="3" spans="2:19" ht="30" customHeight="1" x14ac:dyDescent="0.3">
      <c r="B3" s="13" t="s">
        <v>0</v>
      </c>
      <c r="C3" s="13"/>
      <c r="D3" s="13"/>
      <c r="E3" s="13"/>
      <c r="F3" s="13"/>
      <c r="G3" s="13"/>
      <c r="H3" s="12" t="s">
        <v>12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2:19" s="11" customFormat="1" ht="30" customHeight="1" x14ac:dyDescent="0.3">
      <c r="B4" s="10" t="s">
        <v>26</v>
      </c>
      <c r="C4" s="10" t="s">
        <v>1</v>
      </c>
      <c r="D4" s="10" t="s">
        <v>3</v>
      </c>
      <c r="E4" s="10" t="s">
        <v>6</v>
      </c>
      <c r="F4" s="10" t="s">
        <v>10</v>
      </c>
      <c r="G4" s="10" t="s">
        <v>25</v>
      </c>
      <c r="H4" s="10" t="s">
        <v>13</v>
      </c>
      <c r="I4" s="10" t="s">
        <v>14</v>
      </c>
      <c r="J4" s="10" t="s">
        <v>24</v>
      </c>
      <c r="K4" s="10" t="s">
        <v>23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21</v>
      </c>
      <c r="Q4" s="10" t="s">
        <v>22</v>
      </c>
      <c r="R4" s="10" t="s">
        <v>19</v>
      </c>
      <c r="S4" s="10" t="s">
        <v>20</v>
      </c>
    </row>
    <row r="5" spans="2:19" ht="30" hidden="1" customHeight="1" x14ac:dyDescent="0.3">
      <c r="B5" s="1">
        <v>123</v>
      </c>
      <c r="C5" t="s">
        <v>2</v>
      </c>
      <c r="D5" t="s">
        <v>4</v>
      </c>
      <c r="E5" t="s">
        <v>7</v>
      </c>
      <c r="F5" t="s">
        <v>11</v>
      </c>
      <c r="G5">
        <v>5</v>
      </c>
      <c r="H5" s="5">
        <v>30000</v>
      </c>
      <c r="I5" s="5">
        <v>5000</v>
      </c>
      <c r="J5" s="3">
        <f ca="1">DATE(YEAR(TODAY())-2, 1,1)</f>
        <v>44562</v>
      </c>
      <c r="K5">
        <v>4</v>
      </c>
      <c r="L5" s="4">
        <v>0.1</v>
      </c>
      <c r="M5" s="6">
        <f>IFERROR(IF(AND(Datos[[#This Row],[Valor inicial]]&gt;0,Datos[[#This Row],[Valor inicial]]&lt;&gt;Datos[[#This Row],[Pago inicial]]),-1*PMT(Datos[[#This Row],[Interés del préstamo]]/12,Datos[[#This Row],[Plazo del préstamo
en años]]*12,Datos[[#This Row],[Valor inicial]]-Datos[[#This Row],[Pago inicial]]),0),0)</f>
        <v>634.06458586867973</v>
      </c>
      <c r="N5" s="5">
        <v>200</v>
      </c>
      <c r="O5" s="6">
        <f>IFERROR(Datos[[#This Row],[Costes operativos mensuales]]+Datos[[#This Row],[Pago mensual]],"")</f>
        <v>834.06458586867973</v>
      </c>
      <c r="P5" s="5">
        <v>20000</v>
      </c>
      <c r="Q5" s="6">
        <f>IFERROR(IF(Datos[[#This Row],[Valor inicial]]&gt;0,SLN(Datos[[#This Row],[Valor inicial]],Datos[[#This Row],[Valor esperado al final del plazo del préstamo]],Datos[[#This Row],[Años de servicio
restantes ]]),0),0)</f>
        <v>2000</v>
      </c>
      <c r="R5" s="6">
        <f>IFERROR(Datos[[#This Row],[Amortización lineal
anual]]/12,0)</f>
        <v>166.66666666666666</v>
      </c>
      <c r="S5" s="6">
        <f ca="1">IFERROR(Datos[[#This Row],[Valor inicial]]-(Datos[[#This Row],[Amortización lineal
anual]]*((TODAY()-Datos[[#This Row],[Fecha de compra o arrendamiento]])/365)),0)</f>
        <v>25298.630136986299</v>
      </c>
    </row>
    <row r="6" spans="2:19" ht="30" customHeight="1" x14ac:dyDescent="0.3">
      <c r="B6" s="1">
        <v>456</v>
      </c>
      <c r="C6" t="s">
        <v>2</v>
      </c>
      <c r="D6" t="s">
        <v>4</v>
      </c>
      <c r="E6" t="s">
        <v>8</v>
      </c>
      <c r="F6" t="s">
        <v>11</v>
      </c>
      <c r="G6">
        <v>3</v>
      </c>
      <c r="H6" s="5">
        <v>5000</v>
      </c>
      <c r="I6" s="5">
        <v>5000</v>
      </c>
      <c r="J6" s="3">
        <f ca="1">DATE(YEAR(TODAY())-1, 1,1)</f>
        <v>44927</v>
      </c>
      <c r="L6" s="4"/>
      <c r="M6" s="6">
        <f>IFERROR(IF(AND(Datos[[#This Row],[Valor inicial]]&gt;0,Datos[[#This Row],[Valor inicial]]&lt;&gt;Datos[[#This Row],[Pago inicial]]),-1*PMT(Datos[[#This Row],[Interés del préstamo]]/12,Datos[[#This Row],[Plazo del préstamo
en años]]*12,Datos[[#This Row],[Valor inicial]]-Datos[[#This Row],[Pago inicial]]),0),0)</f>
        <v>0</v>
      </c>
      <c r="N6" s="5">
        <v>20</v>
      </c>
      <c r="O6" s="6">
        <f>IFERROR(Datos[[#This Row],[Costes operativos mensuales]]+Datos[[#This Row],[Pago mensual]],"")</f>
        <v>20</v>
      </c>
      <c r="P6" s="5"/>
      <c r="Q6" s="6">
        <f>IFERROR(IF(Datos[[#This Row],[Valor inicial]]&gt;0,SLN(Datos[[#This Row],[Valor inicial]],Datos[[#This Row],[Valor esperado al final del plazo del préstamo]],Datos[[#This Row],[Años de servicio
restantes ]]),0),0)</f>
        <v>1666.6666666666667</v>
      </c>
      <c r="R6" s="6">
        <f>IFERROR(Datos[[#This Row],[Amortización lineal
anual]]/12,0)</f>
        <v>138.88888888888889</v>
      </c>
      <c r="S6" s="6">
        <f ca="1">IFERROR(Datos[[#This Row],[Valor inicial]]-(Datos[[#This Row],[Amortización lineal
anual]]*((TODAY()-Datos[[#This Row],[Fecha de compra o arrendamiento]])/365)),0)</f>
        <v>2748.8584474885847</v>
      </c>
    </row>
    <row r="7" spans="2:19" ht="30" hidden="1" customHeight="1" x14ac:dyDescent="0.3">
      <c r="B7" s="1">
        <v>789</v>
      </c>
      <c r="C7" t="s">
        <v>2</v>
      </c>
      <c r="D7" t="s">
        <v>5</v>
      </c>
      <c r="E7" t="s">
        <v>9</v>
      </c>
      <c r="F7" t="s">
        <v>11</v>
      </c>
      <c r="G7">
        <v>6</v>
      </c>
      <c r="H7" s="5">
        <v>50000</v>
      </c>
      <c r="I7" s="5">
        <v>20000</v>
      </c>
      <c r="J7" s="3">
        <f ca="1">TODAY()</f>
        <v>45420</v>
      </c>
      <c r="K7">
        <v>5</v>
      </c>
      <c r="L7" s="4">
        <v>0.05</v>
      </c>
      <c r="M7" s="6">
        <f>IFERROR(IF(AND(Datos[[#This Row],[Valor inicial]]&gt;0,Datos[[#This Row],[Valor inicial]]&lt;&gt;Datos[[#This Row],[Pago inicial]]),-1*PMT(Datos[[#This Row],[Interés del préstamo]]/12,Datos[[#This Row],[Plazo del préstamo
en años]]*12,Datos[[#This Row],[Valor inicial]]-Datos[[#This Row],[Pago inicial]]),0),0)</f>
        <v>566.13700932032805</v>
      </c>
      <c r="N7" s="5">
        <v>40</v>
      </c>
      <c r="O7" s="6">
        <f>IFERROR(Datos[[#This Row],[Costes operativos mensuales]]+Datos[[#This Row],[Pago mensual]],"")</f>
        <v>606.13700932032805</v>
      </c>
      <c r="P7" s="5">
        <v>1500</v>
      </c>
      <c r="Q7" s="6">
        <f>IFERROR(IF(Datos[[#This Row],[Valor inicial]]&gt;0,SLN(Datos[[#This Row],[Valor inicial]],Datos[[#This Row],[Valor esperado al final del plazo del préstamo]],Datos[[#This Row],[Años de servicio
restantes ]]),0),0)</f>
        <v>8083.333333333333</v>
      </c>
      <c r="R7" s="6">
        <f>IFERROR(Datos[[#This Row],[Amortización lineal
anual]]/12,0)</f>
        <v>673.61111111111109</v>
      </c>
      <c r="S7" s="6">
        <f ca="1">IFERROR(Datos[[#This Row],[Valor inicial]]-(Datos[[#This Row],[Amortización lineal
anual]]*((TODAY()-Datos[[#This Row],[Fecha de compra o arrendamiento]])/365)),0)</f>
        <v>50000</v>
      </c>
    </row>
    <row r="8" spans="2:19" ht="30" hidden="1" customHeight="1" x14ac:dyDescent="0.3">
      <c r="H8" s="5"/>
      <c r="I8" s="5"/>
      <c r="J8" s="3"/>
      <c r="L8" s="4"/>
      <c r="M8" s="6">
        <f>IFERROR(IF(AND(Datos[[#This Row],[Valor inicial]]&gt;0,Datos[[#This Row],[Valor inicial]]&lt;&gt;Datos[[#This Row],[Pago inicial]]),-1*PMT(Datos[[#This Row],[Interés del préstamo]]/12,Datos[[#This Row],[Plazo del préstamo
en años]]*12,Datos[[#This Row],[Valor inicial]]-Datos[[#This Row],[Pago inicial]]),0),0)</f>
        <v>0</v>
      </c>
      <c r="N8" s="5"/>
      <c r="O8" s="6">
        <f>IFERROR(Datos[[#This Row],[Costes operativos mensuales]]+Datos[[#This Row],[Pago mensual]],"")</f>
        <v>0</v>
      </c>
      <c r="P8" s="5"/>
      <c r="Q8" s="6">
        <f>IFERROR(IF(Datos[[#This Row],[Valor inicial]]&gt;0,SLN(Datos[[#This Row],[Valor inicial]],Datos[[#This Row],[Valor esperado al final del plazo del préstamo]],Datos[[#This Row],[Años de servicio
restantes ]]),0),0)</f>
        <v>0</v>
      </c>
      <c r="R8" s="6">
        <f>IFERROR(Datos[[#This Row],[Amortización lineal
anual]]/12,0)</f>
        <v>0</v>
      </c>
      <c r="S8" s="6">
        <f ca="1">IFERROR(Datos[[#This Row],[Valor inicial]]-(Datos[[#This Row],[Amortización lineal
anual]]*((TODAY()-Datos[[#This Row],[Fecha de compra o arrendamiento]])/365)),0)</f>
        <v>0</v>
      </c>
    </row>
    <row r="9" spans="2:19" ht="30" hidden="1" customHeight="1" x14ac:dyDescent="0.3">
      <c r="H9" s="5"/>
      <c r="I9" s="5"/>
      <c r="J9" s="3"/>
      <c r="L9" s="4"/>
      <c r="M9" s="6">
        <f>IFERROR(IF(AND(Datos[[#This Row],[Valor inicial]]&gt;0,Datos[[#This Row],[Valor inicial]]&lt;&gt;Datos[[#This Row],[Pago inicial]]),-1*PMT(Datos[[#This Row],[Interés del préstamo]]/12,Datos[[#This Row],[Plazo del préstamo
en años]]*12,Datos[[#This Row],[Valor inicial]]-Datos[[#This Row],[Pago inicial]]),0),0)</f>
        <v>0</v>
      </c>
      <c r="N9" s="5"/>
      <c r="O9" s="6">
        <f>IFERROR(Datos[[#This Row],[Costes operativos mensuales]]+Datos[[#This Row],[Pago mensual]],"")</f>
        <v>0</v>
      </c>
      <c r="P9" s="5"/>
      <c r="Q9" s="6">
        <f>IFERROR(IF(Datos[[#This Row],[Valor inicial]]&gt;0,SLN(Datos[[#This Row],[Valor inicial]],Datos[[#This Row],[Valor esperado al final del plazo del préstamo]],Datos[[#This Row],[Años de servicio
restantes ]]),0),0)</f>
        <v>0</v>
      </c>
      <c r="R9" s="6">
        <f>IFERROR(Datos[[#This Row],[Amortización lineal
anual]]/12,0)</f>
        <v>0</v>
      </c>
      <c r="S9" s="6">
        <f ca="1">IFERROR(Datos[[#This Row],[Valor inicial]]-(Datos[[#This Row],[Amortización lineal
anual]]*((TODAY()-Datos[[#This Row],[Fecha de compra o arrendamiento]])/365)),0)</f>
        <v>0</v>
      </c>
    </row>
  </sheetData>
  <mergeCells count="6">
    <mergeCell ref="G1:J1"/>
    <mergeCell ref="K1:M1"/>
    <mergeCell ref="B3:G3"/>
    <mergeCell ref="H3:S3"/>
    <mergeCell ref="B1:F1"/>
    <mergeCell ref="N1:O1"/>
  </mergeCells>
  <dataValidations count="26">
    <dataValidation allowBlank="1" showInputMessage="1" showErrorMessage="1" prompt="Cree una lista de inventario del equipamiento en esta hoja de cálculo. Escriba los detalles del equipamiento en la tabla Datos para calcular el pago, la amortización y el valor. Use las segmentaciones que hay entre la celda G1 y N1 para filtrar los datos." sqref="A1" xr:uid="{00000000-0002-0000-0000-000000000000}"/>
    <dataValidation allowBlank="1" showInputMessage="1" showErrorMessage="1" prompt="La segmentación de la ubicación ocupa esta celda. Use esta segmentación para filtrar la información en función de la ubicación." sqref="G1:J1" xr:uid="{00000000-0002-0000-0000-000001000000}"/>
    <dataValidation allowBlank="1" showInputMessage="1" showErrorMessage="1" prompt="La segmentación del estado ocupa esta celda. Use esta segmentación para filtrar la información en función del estado del equipamiento." sqref="K1:M1" xr:uid="{00000000-0002-0000-0000-000002000000}"/>
    <dataValidation allowBlank="1" showInputMessage="1" showErrorMessage="1" prompt="La segmentación de los años de servicio restantes ocupa esta celda. Use esta segmentación para filtrar la información en función de los años de servicio restantes." sqref="N1" xr:uid="{00000000-0002-0000-0000-000003000000}"/>
    <dataValidation allowBlank="1" showInputMessage="1" showErrorMessage="1" prompt="Especifique información sobre el estado físico del equipamiento en las columnas que se encuentran entre la B y la G en la tabla siguiente." sqref="B3:G3" xr:uid="{00000000-0002-0000-0000-000004000000}"/>
    <dataValidation allowBlank="1" showInputMessage="1" showErrorMessage="1" prompt="Especifique información sobre el estado financiero del equipamiento en las columnas que se encuentran entre la H y la S en la tabla siguiente." sqref="H3:S3" xr:uid="{00000000-0002-0000-0000-000005000000}"/>
    <dataValidation allowBlank="1" showInputMessage="1" showErrorMessage="1" prompt="Escriba el número de serie o activo en esta columna debajo de este encabezado. Use filtros de encabezado para buscar entradas concretas." sqref="B4" xr:uid="{00000000-0002-0000-0000-000006000000}"/>
    <dataValidation allowBlank="1" showInputMessage="1" showErrorMessage="1" prompt="Escriba la descripción del artículo (marca y modelo) en esta columna, debajo de este encabezado." sqref="C4" xr:uid="{00000000-0002-0000-0000-000007000000}"/>
    <dataValidation allowBlank="1" showInputMessage="1" showErrorMessage="1" prompt="Escriba la ubicación en esta columna, debajo de este encabezado." sqref="D4" xr:uid="{00000000-0002-0000-0000-000008000000}"/>
    <dataValidation allowBlank="1" showInputMessage="1" showErrorMessage="1" prompt="Escriba el estado en esta columna debajo de este encabezado." sqref="E4" xr:uid="{00000000-0002-0000-0000-000009000000}"/>
    <dataValidation allowBlank="1" showInputMessage="1" showErrorMessage="1" prompt="Escriba el proveedor en esta columna, debajo de este encabezado." sqref="F4" xr:uid="{00000000-0002-0000-0000-00000A000000}"/>
    <dataValidation allowBlank="1" showInputMessage="1" showErrorMessage="1" prompt="Escriba los años de servicio restantes en esta columna, debajo de este encabezado." sqref="G4" xr:uid="{00000000-0002-0000-0000-00000B000000}"/>
    <dataValidation allowBlank="1" showInputMessage="1" showErrorMessage="1" prompt="Escriba el valor inicial en esta columna, debajo de este encabezado." sqref="H4" xr:uid="{00000000-0002-0000-0000-00000C000000}"/>
    <dataValidation allowBlank="1" showInputMessage="1" showErrorMessage="1" prompt="Escriba el pago inicial en esta columna, debajo de este encabezado." sqref="I4" xr:uid="{00000000-0002-0000-0000-00000D000000}"/>
    <dataValidation allowBlank="1" showInputMessage="1" showErrorMessage="1" prompt="Escriba la fecha de compra o arrendamiento en esta columna, debajo de este encabezado." sqref="J4" xr:uid="{00000000-0002-0000-0000-00000E000000}"/>
    <dataValidation allowBlank="1" showInputMessage="1" showErrorMessage="1" prompt="Escriba los plazos del préstamo en años en esta columna, debajo de este encabezado." sqref="K4" xr:uid="{00000000-0002-0000-0000-00000F000000}"/>
    <dataValidation allowBlank="1" showInputMessage="1" showErrorMessage="1" prompt="Escriba el interés del préstamo en esta columna, debajo de este encabezado." sqref="L4" xr:uid="{00000000-0002-0000-0000-000010000000}"/>
    <dataValidation allowBlank="1" showInputMessage="1" showErrorMessage="1" prompt="El pago mensual se calcula automáticamente en esta columna, debajo de este encabezado." sqref="M4" xr:uid="{00000000-0002-0000-0000-000011000000}"/>
    <dataValidation allowBlank="1" showInputMessage="1" showErrorMessage="1" prompt="Escriba los costes operativos mensuales en esta columna, debajo de este encabezado." sqref="N4" xr:uid="{00000000-0002-0000-0000-000012000000}"/>
    <dataValidation allowBlank="1" showInputMessage="1" showErrorMessage="1" prompt="El coste total mensual se calcula automáticamente en esta columna, debajo de este encabezado." sqref="O4" xr:uid="{00000000-0002-0000-0000-000013000000}"/>
    <dataValidation allowBlank="1" showInputMessage="1" showErrorMessage="1" prompt="Escriba el valor esperado al final del plazo del préstamo en esta columna, debajo de este encabezado." sqref="P4" xr:uid="{00000000-0002-0000-0000-000014000000}"/>
    <dataValidation allowBlank="1" showInputMessage="1" showErrorMessage="1" prompt="La amortización lineal se calcula automáticamente en la columna con este encabezado." sqref="Q4" xr:uid="{00000000-0002-0000-0000-000015000000}"/>
    <dataValidation allowBlank="1" showInputMessage="1" showErrorMessage="1" prompt="La amortización lineal mensual se calcula automáticamente en la columna con este encabezado." sqref="R4" xr:uid="{00000000-0002-0000-0000-000016000000}"/>
    <dataValidation allowBlank="1" showInputMessage="1" showErrorMessage="1" prompt="El valor actual se calcula automáticamente en la columna con este encabezado." sqref="S4" xr:uid="{00000000-0002-0000-0000-000017000000}"/>
    <dataValidation allowBlank="1" showInputMessage="1" showErrorMessage="1" prompt="El título de esta hoja de cálculo se encuentra en esta celda. Las segmentaciones de Ubicación, Estado y Años de servicio restantes se encuentran en las celdas de la derecha." sqref="B1:F1" xr:uid="{00000000-0002-0000-0000-000018000000}"/>
    <dataValidation allowBlank="1" showInputMessage="1" showErrorMessage="1" prompt="Escriba los detalles del equipamiento en la tabla Datos siguiente." sqref="B2" xr:uid="{00000000-0002-0000-0000-000019000000}"/>
  </dataValidations>
  <printOptions horizontalCentered="1"/>
  <pageMargins left="0.25" right="0.25" top="0.75" bottom="0.75" header="0.3" footer="0.3"/>
  <pageSetup scale="45" fitToHeight="0" orientation="landscape" r:id="rId1"/>
  <headerFooter differentFirst="1">
    <oddFooter>Page &amp;P of &amp;N</oddFooter>
  </headerFooter>
  <ignoredErrors>
    <ignoredError sqref="M6:M9 O8:O9 Q6 Q8:Q9 S8:S9" emptyCellReference="1"/>
  </ignoredErrors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TM04099168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INVENTARIO DEL EQUIPAMIENTO</vt:lpstr>
      <vt:lpstr>TítuloDeColumna1</vt:lpstr>
      <vt:lpstr>'INVENTARIO DEL EQUIPAMIENTO'!Títulos_a_imprimir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2018-06-29T11:34:38Z</dcterms:created>
  <dcterms:modified xsi:type="dcterms:W3CDTF">2024-05-08T18:42:15Z</dcterms:modified>
</cp:coreProperties>
</file>