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513c6e4ed03bafec/Documentos/"/>
    </mc:Choice>
  </mc:AlternateContent>
  <xr:revisionPtr revIDLastSave="51" documentId="8_{6906D10F-E5E2-48FF-BEB8-51CFC6057D16}" xr6:coauthVersionLast="47" xr6:coauthVersionMax="47" xr10:uidLastSave="{1C4CCBF0-FDAC-47A0-AF72-7D2390CFB894}"/>
  <bookViews>
    <workbookView xWindow="-108" yWindow="-108" windowWidth="23256" windowHeight="12456" xr2:uid="{5B2853D9-0782-4993-B3B0-471A3E4B35D5}"/>
  </bookViews>
  <sheets>
    <sheet name="mensual" sheetId="1" r:id="rId1"/>
  </sheets>
  <definedNames>
    <definedName name="_xlnm._FilterDatabase" localSheetId="0" hidden="1">mensual!$B$12:$J$45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I17" i="1" s="1"/>
  <c r="H18" i="1"/>
  <c r="C13" i="1"/>
  <c r="H13" i="1"/>
  <c r="I13" i="1"/>
  <c r="J13" i="1"/>
  <c r="H14" i="1"/>
  <c r="I14" i="1" s="1"/>
  <c r="H15" i="1"/>
  <c r="I15" i="1" s="1"/>
  <c r="J15" i="1"/>
  <c r="H16" i="1"/>
  <c r="I16" i="1" s="1"/>
  <c r="J16" i="1"/>
  <c r="I18" i="1"/>
  <c r="J18" i="1"/>
  <c r="H19" i="1"/>
  <c r="I19" i="1"/>
  <c r="J19" i="1"/>
  <c r="H20" i="1"/>
  <c r="I20" i="1"/>
  <c r="J20" i="1"/>
  <c r="H21" i="1"/>
  <c r="I21" i="1"/>
  <c r="J21" i="1"/>
  <c r="H22" i="1"/>
  <c r="I22" i="1"/>
  <c r="J22" i="1"/>
  <c r="H23" i="1"/>
  <c r="I23" i="1" s="1"/>
  <c r="H24" i="1"/>
  <c r="I24" i="1" s="1"/>
  <c r="H25" i="1"/>
  <c r="I25" i="1"/>
  <c r="J25" i="1"/>
  <c r="H26" i="1"/>
  <c r="I26" i="1"/>
  <c r="J26" i="1"/>
  <c r="H27" i="1"/>
  <c r="I27" i="1"/>
  <c r="J27" i="1"/>
  <c r="H28" i="1"/>
  <c r="J28" i="1" s="1"/>
  <c r="I28" i="1"/>
  <c r="H29" i="1"/>
  <c r="I29" i="1" s="1"/>
  <c r="H30" i="1"/>
  <c r="I30" i="1"/>
  <c r="J30" i="1"/>
  <c r="H31" i="1"/>
  <c r="J31" i="1" s="1"/>
  <c r="H42" i="1"/>
  <c r="H41" i="1"/>
  <c r="H40" i="1"/>
  <c r="H39" i="1"/>
  <c r="H38" i="1"/>
  <c r="H37" i="1"/>
  <c r="H36" i="1"/>
  <c r="H35" i="1"/>
  <c r="H34" i="1"/>
  <c r="H33" i="1"/>
  <c r="H32" i="1"/>
  <c r="M17" i="1"/>
  <c r="I31" i="1" l="1"/>
  <c r="J24" i="1"/>
  <c r="J17" i="1"/>
  <c r="J14" i="1"/>
  <c r="J29" i="1"/>
  <c r="J23" i="1"/>
  <c r="J33" i="1"/>
  <c r="J35" i="1"/>
  <c r="J34" i="1"/>
  <c r="I37" i="1"/>
  <c r="J38" i="1"/>
  <c r="I33" i="1"/>
  <c r="J39" i="1"/>
  <c r="I41" i="1"/>
  <c r="J42" i="1"/>
  <c r="J37" i="1"/>
  <c r="J32" i="1"/>
  <c r="I35" i="1"/>
  <c r="J36" i="1"/>
  <c r="I39" i="1"/>
  <c r="J40" i="1"/>
  <c r="I34" i="1"/>
  <c r="I38" i="1"/>
  <c r="I42" i="1"/>
  <c r="I32" i="1"/>
  <c r="I36" i="1"/>
  <c r="I40" i="1"/>
  <c r="J41" i="1"/>
  <c r="J43" i="1" l="1"/>
  <c r="J44" i="1" s="1"/>
  <c r="J45" i="1" s="1"/>
  <c r="I43" i="1"/>
  <c r="I44" i="1" s="1"/>
  <c r="I45" i="1" s="1"/>
</calcChain>
</file>

<file path=xl/sharedStrings.xml><?xml version="1.0" encoding="utf-8"?>
<sst xmlns="http://schemas.openxmlformats.org/spreadsheetml/2006/main" count="58" uniqueCount="35">
  <si>
    <t>Calcular Horas Extras</t>
  </si>
  <si>
    <t>Fecha</t>
  </si>
  <si>
    <t>Días</t>
  </si>
  <si>
    <t>Hora Entrada</t>
  </si>
  <si>
    <t>Inicio Descanso</t>
  </si>
  <si>
    <t>Fin Descanso</t>
  </si>
  <si>
    <t>Hora Salida</t>
  </si>
  <si>
    <t>Horas regulares</t>
  </si>
  <si>
    <t>Horas extras</t>
  </si>
  <si>
    <t>Horario Laboral</t>
  </si>
  <si>
    <t>Entrada:</t>
  </si>
  <si>
    <t>Salida:</t>
  </si>
  <si>
    <t>Descanso:</t>
  </si>
  <si>
    <t>Horas por día:</t>
  </si>
  <si>
    <t>Hora regular:</t>
  </si>
  <si>
    <t>Hora extra:</t>
  </si>
  <si>
    <t>Total:</t>
  </si>
  <si>
    <t>Decimal:</t>
  </si>
  <si>
    <t>Pago:</t>
  </si>
  <si>
    <t>Dirección:</t>
  </si>
  <si>
    <t>Fecha de inicio del período de pago:</t>
  </si>
  <si>
    <t>Fecha de finalización del período de pago:</t>
  </si>
  <si>
    <t>Empleado:</t>
  </si>
  <si>
    <t>Teléfono del empleado:</t>
  </si>
  <si>
    <t>Correo electrónico del empleado:</t>
  </si>
  <si>
    <t>Sábado</t>
  </si>
  <si>
    <t>Domingo</t>
  </si>
  <si>
    <t>Lunes</t>
  </si>
  <si>
    <t>Martes</t>
  </si>
  <si>
    <t>Miércoles</t>
  </si>
  <si>
    <t>Jueves</t>
  </si>
  <si>
    <t>Viernes</t>
  </si>
  <si>
    <t>Ciudad, provincia:</t>
  </si>
  <si>
    <t>Horas Trabajadas</t>
  </si>
  <si>
    <t>PLANILLA DE HORAS EXTRAS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</si>
</sst>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d"/>
    <numFmt numFmtId="165" formatCode="[$-F400]h:mm:ss\ AM/PM"/>
    <numFmt numFmtId="166" formatCode="&quot;$&quot;#,##0.00"/>
    <numFmt numFmtId="167" formatCode="[hh]:mm"/>
    <numFmt numFmtId="168" formatCode="[&lt;=9999999]###\-####;\(###\)\ ###\-####"/>
  </numFmts>
  <fonts count="2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1"/>
      <name val="Abadi"/>
      <family val="2"/>
    </font>
    <font>
      <sz val="14"/>
      <color theme="1"/>
      <name val="Abadi"/>
      <family val="2"/>
    </font>
    <font>
      <sz val="22"/>
      <color theme="1"/>
      <name val="Abadi"/>
      <family val="2"/>
    </font>
    <font>
      <sz val="18"/>
      <color theme="2"/>
      <name val="Abadi"/>
      <family val="2"/>
    </font>
    <font>
      <b/>
      <sz val="22"/>
      <color theme="2"/>
      <name val="Abadi"/>
      <family val="2"/>
    </font>
    <font>
      <b/>
      <sz val="14"/>
      <color theme="2"/>
      <name val="Calibri"/>
      <family val="2"/>
      <scheme val="minor"/>
    </font>
    <font>
      <sz val="11"/>
      <color theme="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Abadi"/>
      <family val="2"/>
    </font>
    <font>
      <b/>
      <sz val="12"/>
      <name val="Abadi"/>
      <family val="2"/>
    </font>
    <font>
      <sz val="11"/>
      <name val="Abadi"/>
      <family val="2"/>
    </font>
    <font>
      <b/>
      <sz val="14"/>
      <color rgb="FF136E42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136E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99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4" fillId="0" borderId="4" applyNumberFormat="0" applyFont="0" applyAlignment="0">
      <alignment horizontal="center"/>
    </xf>
    <xf numFmtId="14" fontId="8" fillId="0" borderId="0" applyFont="0" applyFill="0" applyBorder="0">
      <alignment horizontal="center" vertical="center"/>
    </xf>
    <xf numFmtId="168" fontId="8" fillId="0" borderId="0" applyFont="0" applyFill="0" applyBorder="0" applyAlignment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/>
    <xf numFmtId="0" fontId="13" fillId="3" borderId="0" xfId="2" applyFont="1" applyFill="1" applyAlignment="1">
      <alignment horizontal="center" vertical="center"/>
    </xf>
    <xf numFmtId="0" fontId="12" fillId="3" borderId="0" xfId="2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3" fillId="0" borderId="0" xfId="2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/>
    <xf numFmtId="0" fontId="9" fillId="0" borderId="0" xfId="0" applyFont="1" applyBorder="1"/>
    <xf numFmtId="0" fontId="14" fillId="3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0" fillId="0" borderId="0" xfId="0" applyFont="1" applyFill="1"/>
    <xf numFmtId="0" fontId="15" fillId="0" borderId="0" xfId="0" applyFont="1" applyFill="1" applyAlignment="1">
      <alignment horizontal="center" vertical="center" wrapText="1"/>
    </xf>
    <xf numFmtId="20" fontId="2" fillId="0" borderId="0" xfId="0" applyNumberFormat="1" applyFont="1" applyFill="1"/>
    <xf numFmtId="164" fontId="17" fillId="0" borderId="1" xfId="0" applyNumberFormat="1" applyFont="1" applyFill="1" applyBorder="1" applyAlignment="1">
      <alignment horizontal="center"/>
    </xf>
    <xf numFmtId="14" fontId="17" fillId="0" borderId="1" xfId="0" applyNumberFormat="1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20" fontId="17" fillId="0" borderId="1" xfId="0" applyNumberFormat="1" applyFont="1" applyFill="1" applyBorder="1" applyAlignment="1">
      <alignment horizontal="center"/>
    </xf>
    <xf numFmtId="165" fontId="17" fillId="0" borderId="1" xfId="0" applyNumberFormat="1" applyFont="1" applyFill="1" applyBorder="1" applyAlignment="1">
      <alignment horizontal="center"/>
    </xf>
    <xf numFmtId="20" fontId="19" fillId="3" borderId="1" xfId="0" applyNumberFormat="1" applyFont="1" applyFill="1" applyBorder="1" applyAlignment="1">
      <alignment horizontal="center"/>
    </xf>
    <xf numFmtId="164" fontId="17" fillId="4" borderId="1" xfId="0" applyNumberFormat="1" applyFont="1" applyFill="1" applyBorder="1" applyAlignment="1">
      <alignment horizontal="center"/>
    </xf>
    <xf numFmtId="14" fontId="17" fillId="4" borderId="1" xfId="0" applyNumberFormat="1" applyFont="1" applyFill="1" applyBorder="1" applyAlignment="1">
      <alignment horizontal="center"/>
    </xf>
    <xf numFmtId="20" fontId="17" fillId="4" borderId="1" xfId="0" applyNumberFormat="1" applyFont="1" applyFill="1" applyBorder="1" applyAlignment="1">
      <alignment horizontal="center"/>
    </xf>
    <xf numFmtId="165" fontId="17" fillId="4" borderId="1" xfId="0" applyNumberFormat="1" applyFont="1" applyFill="1" applyBorder="1" applyAlignment="1">
      <alignment horizontal="center"/>
    </xf>
    <xf numFmtId="20" fontId="19" fillId="4" borderId="1" xfId="0" applyNumberFormat="1" applyFont="1" applyFill="1" applyBorder="1" applyAlignment="1">
      <alignment horizontal="center"/>
    </xf>
    <xf numFmtId="20" fontId="3" fillId="0" borderId="0" xfId="1" applyNumberFormat="1" applyFont="1" applyFill="1" applyAlignment="1">
      <alignment horizontal="right"/>
    </xf>
    <xf numFmtId="166" fontId="3" fillId="0" borderId="0" xfId="1" applyNumberFormat="1" applyFont="1" applyFill="1" applyAlignment="1">
      <alignment horizontal="center"/>
    </xf>
    <xf numFmtId="0" fontId="2" fillId="0" borderId="0" xfId="0" applyFont="1"/>
    <xf numFmtId="0" fontId="14" fillId="3" borderId="0" xfId="1" applyFont="1" applyFill="1" applyAlignment="1">
      <alignment horizontal="center" vertical="center" wrapText="1"/>
    </xf>
    <xf numFmtId="0" fontId="14" fillId="0" borderId="0" xfId="1" applyFont="1" applyFill="1"/>
    <xf numFmtId="0" fontId="14" fillId="0" borderId="0" xfId="1" applyFont="1" applyFill="1" applyAlignment="1">
      <alignment horizontal="center"/>
    </xf>
    <xf numFmtId="0" fontId="20" fillId="6" borderId="0" xfId="1" applyFont="1" applyFill="1" applyAlignment="1">
      <alignment horizontal="right"/>
    </xf>
    <xf numFmtId="20" fontId="20" fillId="6" borderId="0" xfId="1" applyNumberFormat="1" applyFont="1" applyFill="1" applyAlignment="1">
      <alignment horizontal="center"/>
    </xf>
    <xf numFmtId="0" fontId="20" fillId="5" borderId="0" xfId="1" applyFont="1" applyFill="1" applyAlignment="1">
      <alignment horizontal="right"/>
    </xf>
    <xf numFmtId="20" fontId="20" fillId="5" borderId="0" xfId="1" applyNumberFormat="1" applyFont="1" applyFill="1" applyAlignment="1">
      <alignment horizontal="center"/>
    </xf>
    <xf numFmtId="0" fontId="20" fillId="7" borderId="0" xfId="1" applyFont="1" applyFill="1" applyAlignment="1">
      <alignment horizontal="right"/>
    </xf>
    <xf numFmtId="166" fontId="20" fillId="7" borderId="0" xfId="1" applyNumberFormat="1" applyFont="1" applyFill="1" applyAlignment="1">
      <alignment horizontal="center"/>
    </xf>
    <xf numFmtId="20" fontId="20" fillId="7" borderId="0" xfId="1" applyNumberFormat="1" applyFont="1" applyFill="1" applyAlignment="1">
      <alignment horizontal="right"/>
    </xf>
    <xf numFmtId="14" fontId="21" fillId="0" borderId="0" xfId="0" applyNumberFormat="1" applyFont="1" applyFill="1" applyBorder="1" applyAlignment="1">
      <alignment horizontal="left" vertical="center"/>
    </xf>
    <xf numFmtId="0" fontId="22" fillId="0" borderId="0" xfId="4" applyFont="1" applyFill="1" applyBorder="1" applyAlignment="1">
      <alignment vertical="center"/>
    </xf>
    <xf numFmtId="0" fontId="22" fillId="0" borderId="0" xfId="3" applyFont="1" applyFill="1" applyBorder="1" applyAlignment="1">
      <alignment horizontal="left" vertical="center"/>
    </xf>
    <xf numFmtId="0" fontId="22" fillId="0" borderId="0" xfId="3" applyFont="1" applyFill="1" applyBorder="1" applyAlignment="1">
      <alignment horizontal="left"/>
    </xf>
    <xf numFmtId="0" fontId="21" fillId="0" borderId="0" xfId="0" applyFont="1" applyFill="1" applyBorder="1" applyAlignment="1">
      <alignment horizontal="left" vertical="center"/>
    </xf>
    <xf numFmtId="0" fontId="21" fillId="0" borderId="0" xfId="5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168" fontId="21" fillId="0" borderId="0" xfId="7" applyFont="1" applyFill="1" applyBorder="1" applyAlignment="1">
      <alignment horizontal="left" vertical="center"/>
    </xf>
    <xf numFmtId="0" fontId="21" fillId="0" borderId="0" xfId="5" applyFont="1" applyFill="1" applyBorder="1" applyAlignment="1">
      <alignment horizontal="left" vertical="center"/>
    </xf>
    <xf numFmtId="0" fontId="22" fillId="0" borderId="0" xfId="4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0" xfId="5" applyFont="1" applyFill="1" applyBorder="1" applyAlignment="1">
      <alignment vertical="center"/>
    </xf>
    <xf numFmtId="0" fontId="22" fillId="0" borderId="0" xfId="4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right" vertical="center"/>
    </xf>
    <xf numFmtId="166" fontId="24" fillId="0" borderId="5" xfId="0" applyNumberFormat="1" applyFont="1" applyFill="1" applyBorder="1" applyAlignment="1">
      <alignment vertical="center"/>
    </xf>
    <xf numFmtId="0" fontId="25" fillId="0" borderId="0" xfId="0" applyFont="1" applyFill="1" applyAlignment="1">
      <alignment horizontal="right" vertical="center"/>
    </xf>
    <xf numFmtId="167" fontId="25" fillId="0" borderId="0" xfId="0" applyNumberFormat="1" applyFont="1" applyFill="1" applyAlignment="1">
      <alignment vertical="center"/>
    </xf>
    <xf numFmtId="20" fontId="25" fillId="0" borderId="0" xfId="0" applyNumberFormat="1" applyFont="1" applyFill="1" applyAlignment="1">
      <alignment horizontal="right" vertical="center"/>
    </xf>
    <xf numFmtId="0" fontId="25" fillId="0" borderId="0" xfId="0" applyFont="1" applyFill="1" applyAlignment="1">
      <alignment vertical="center"/>
    </xf>
    <xf numFmtId="2" fontId="25" fillId="0" borderId="0" xfId="0" applyNumberFormat="1" applyFont="1" applyFill="1" applyAlignment="1">
      <alignment vertical="center"/>
    </xf>
  </cellXfs>
  <cellStyles count="8">
    <cellStyle name="Borde inferior" xfId="5" xr:uid="{F76FA1CF-3143-4713-B9D3-441D895DC9A1}"/>
    <cellStyle name="Encabezado 1" xfId="3" builtinId="16"/>
    <cellStyle name="Énfasis3" xfId="1" builtinId="37"/>
    <cellStyle name="Fecha" xfId="6" xr:uid="{10792FA8-5DF3-4A99-AAFA-B79922A47570}"/>
    <cellStyle name="Normal" xfId="0" builtinId="0"/>
    <cellStyle name="Teléfono" xfId="7" xr:uid="{F27864FD-4A8E-4549-A820-0C316D80804F}"/>
    <cellStyle name="Título" xfId="2" builtinId="15"/>
    <cellStyle name="Título 2" xfId="4" builtinId="17"/>
  </cellStyles>
  <dxfs count="0"/>
  <tableStyles count="0" defaultTableStyle="TableStyleMedium2" defaultPivotStyle="PivotStyleLight16"/>
  <colors>
    <mruColors>
      <color rgb="FF136E42"/>
      <color rgb="FF6699FF"/>
      <color rgb="FF9999FF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</xdr:colOff>
      <xdr:row>1</xdr:row>
      <xdr:rowOff>83820</xdr:rowOff>
    </xdr:from>
    <xdr:to>
      <xdr:col>4</xdr:col>
      <xdr:colOff>525780</xdr:colOff>
      <xdr:row>1</xdr:row>
      <xdr:rowOff>563880</xdr:rowOff>
    </xdr:to>
    <xdr:pic>
      <xdr:nvPicPr>
        <xdr:cNvPr id="3" name="Gráfico 2" descr="Clock con relleno sólido">
          <a:extLst>
            <a:ext uri="{FF2B5EF4-FFF2-40B4-BE49-F238E27FC236}">
              <a16:creationId xmlns:a16="http://schemas.microsoft.com/office/drawing/2014/main" id="{9692F4F9-8820-A825-565B-A0915CFDF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22320" y="312420"/>
          <a:ext cx="48006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Excelfull">
      <a:dk1>
        <a:srgbClr val="136E42"/>
      </a:dk1>
      <a:lt1>
        <a:srgbClr val="136E42"/>
      </a:lt1>
      <a:dk2>
        <a:srgbClr val="136E42"/>
      </a:dk2>
      <a:lt2>
        <a:srgbClr val="FFFFFF"/>
      </a:lt2>
      <a:accent1>
        <a:srgbClr val="FFFFFF"/>
      </a:accent1>
      <a:accent2>
        <a:srgbClr val="ED7D31"/>
      </a:accent2>
      <a:accent3>
        <a:srgbClr val="FFFFFF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5C0E-3BDB-4DE3-A63F-78EC991998CD}">
  <sheetPr>
    <pageSetUpPr fitToPage="1"/>
  </sheetPr>
  <dimension ref="B1:M46"/>
  <sheetViews>
    <sheetView showGridLines="0" tabSelected="1" zoomScaleNormal="100" workbookViewId="0">
      <selection activeCell="B2" sqref="B2:M2"/>
    </sheetView>
  </sheetViews>
  <sheetFormatPr baseColWidth="10" defaultRowHeight="18" x14ac:dyDescent="0.35"/>
  <cols>
    <col min="1" max="1" width="4.21875" style="2" customWidth="1"/>
    <col min="2" max="2" width="15.6640625" style="1" customWidth="1"/>
    <col min="3" max="3" width="15.6640625" style="3" customWidth="1"/>
    <col min="4" max="8" width="12.21875" style="2" customWidth="1"/>
    <col min="9" max="9" width="14.6640625" style="2" customWidth="1"/>
    <col min="10" max="10" width="13.88671875" style="2" customWidth="1"/>
    <col min="11" max="11" width="4.109375" style="22" customWidth="1"/>
    <col min="12" max="12" width="21.88671875" style="2" customWidth="1"/>
    <col min="13" max="13" width="13.109375" style="2" customWidth="1"/>
    <col min="14" max="16384" width="11.5546875" style="2"/>
  </cols>
  <sheetData>
    <row r="1" spans="2:13" s="5" customFormat="1" x14ac:dyDescent="0.35">
      <c r="B1" s="6"/>
      <c r="C1" s="7"/>
      <c r="K1" s="19"/>
    </row>
    <row r="2" spans="2:13" s="8" customFormat="1" ht="48.6" customHeight="1" x14ac:dyDescent="0.3">
      <c r="B2" s="10" t="s">
        <v>34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s="12" customFormat="1" ht="15.6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3" s="8" customFormat="1" ht="22.8" customHeight="1" x14ac:dyDescent="0.3">
      <c r="B4" s="64" t="s">
        <v>22</v>
      </c>
      <c r="C4" s="61"/>
      <c r="D4" s="53"/>
      <c r="E4" s="53"/>
      <c r="F4" s="54"/>
      <c r="G4" s="54"/>
      <c r="H4" s="54"/>
      <c r="I4" s="54"/>
      <c r="J4" s="55"/>
      <c r="K4" s="20"/>
      <c r="L4" s="15"/>
    </row>
    <row r="5" spans="2:13" s="8" customFormat="1" ht="22.8" customHeight="1" x14ac:dyDescent="0.3">
      <c r="B5" s="64" t="s">
        <v>19</v>
      </c>
      <c r="C5" s="61"/>
      <c r="D5" s="56"/>
      <c r="E5" s="56"/>
      <c r="H5" s="61"/>
      <c r="K5" s="20"/>
      <c r="L5" s="61" t="s">
        <v>20</v>
      </c>
      <c r="M5" s="51">
        <v>45444</v>
      </c>
    </row>
    <row r="6" spans="2:13" s="8" customFormat="1" ht="22.8" customHeight="1" x14ac:dyDescent="0.3">
      <c r="B6" s="64" t="s">
        <v>32</v>
      </c>
      <c r="C6" s="62"/>
      <c r="D6" s="56"/>
      <c r="E6" s="56"/>
      <c r="H6" s="61"/>
      <c r="K6" s="20"/>
      <c r="L6" s="61" t="s">
        <v>21</v>
      </c>
      <c r="M6" s="51">
        <v>45473</v>
      </c>
    </row>
    <row r="7" spans="2:13" s="8" customFormat="1" ht="22.8" customHeight="1" x14ac:dyDescent="0.3">
      <c r="B7" s="64" t="s">
        <v>23</v>
      </c>
      <c r="C7" s="52"/>
      <c r="D7" s="63"/>
      <c r="E7" s="63"/>
      <c r="F7" s="55"/>
      <c r="G7" s="55"/>
      <c r="H7" s="55"/>
      <c r="I7" s="55"/>
      <c r="J7" s="55"/>
      <c r="K7" s="20"/>
      <c r="L7" s="15"/>
    </row>
    <row r="8" spans="2:13" s="8" customFormat="1" ht="22.8" customHeight="1" x14ac:dyDescent="0.3">
      <c r="B8" s="64" t="s">
        <v>24</v>
      </c>
      <c r="C8" s="52"/>
      <c r="D8" s="63"/>
      <c r="E8" s="63"/>
      <c r="F8" s="55"/>
      <c r="G8" s="58"/>
      <c r="H8" s="58"/>
      <c r="I8" s="59"/>
      <c r="J8" s="55"/>
      <c r="K8" s="20"/>
      <c r="L8" s="15"/>
    </row>
    <row r="9" spans="2:13" s="8" customFormat="1" ht="22.8" customHeight="1" x14ac:dyDescent="0.3">
      <c r="B9" s="52"/>
      <c r="C9" s="57"/>
      <c r="D9" s="63"/>
      <c r="E9" s="63"/>
      <c r="F9" s="55"/>
      <c r="G9" s="58"/>
      <c r="H9" s="58"/>
      <c r="I9" s="60"/>
      <c r="J9" s="55"/>
      <c r="K9" s="20"/>
      <c r="L9" s="15"/>
    </row>
    <row r="10" spans="2:13" s="5" customFormat="1" ht="28.2" x14ac:dyDescent="0.5">
      <c r="B10" s="9" t="s">
        <v>0</v>
      </c>
      <c r="C10" s="7"/>
      <c r="D10" s="9"/>
      <c r="E10" s="9"/>
      <c r="F10" s="9"/>
      <c r="G10" s="16"/>
      <c r="H10" s="16"/>
      <c r="I10" s="16"/>
      <c r="J10" s="16"/>
      <c r="K10" s="21"/>
      <c r="L10" s="17"/>
    </row>
    <row r="12" spans="2:13" s="4" customFormat="1" ht="52.5" customHeight="1" x14ac:dyDescent="0.3">
      <c r="B12" s="18" t="s">
        <v>2</v>
      </c>
      <c r="C12" s="18" t="s">
        <v>1</v>
      </c>
      <c r="D12" s="18" t="s">
        <v>3</v>
      </c>
      <c r="E12" s="18" t="s">
        <v>4</v>
      </c>
      <c r="F12" s="18" t="s">
        <v>5</v>
      </c>
      <c r="G12" s="18" t="s">
        <v>6</v>
      </c>
      <c r="H12" s="18" t="s">
        <v>33</v>
      </c>
      <c r="I12" s="18" t="s">
        <v>7</v>
      </c>
      <c r="J12" s="18" t="s">
        <v>8</v>
      </c>
      <c r="K12" s="23"/>
      <c r="L12" s="41" t="s">
        <v>9</v>
      </c>
      <c r="M12" s="41"/>
    </row>
    <row r="13" spans="2:13" ht="20.399999999999999" customHeight="1" x14ac:dyDescent="0.3">
      <c r="B13" s="25" t="s">
        <v>25</v>
      </c>
      <c r="C13" s="26">
        <f>M5</f>
        <v>45444</v>
      </c>
      <c r="D13" s="30">
        <v>0.3354166666666667</v>
      </c>
      <c r="E13" s="30">
        <v>0.50416666666666665</v>
      </c>
      <c r="F13" s="30">
        <v>0.53472222222222221</v>
      </c>
      <c r="G13" s="31">
        <v>0.72569444444444453</v>
      </c>
      <c r="H13" s="30">
        <f t="shared" ref="H13:H42" si="0">(G13-F13)+(E13-D13)</f>
        <v>0.35972222222222228</v>
      </c>
      <c r="I13" s="30">
        <f>IF(H13&gt;$M$17,$M$17,H13)</f>
        <v>0.33333333333333337</v>
      </c>
      <c r="J13" s="32">
        <f>IF(H13&gt;$M$17,H13-$M$17,0)</f>
        <v>2.6388888888888906E-2</v>
      </c>
    </row>
    <row r="14" spans="2:13" ht="20.399999999999999" customHeight="1" x14ac:dyDescent="0.35">
      <c r="B14" s="33" t="s">
        <v>26</v>
      </c>
      <c r="C14" s="34">
        <v>45445</v>
      </c>
      <c r="D14" s="35"/>
      <c r="E14" s="35"/>
      <c r="F14" s="35"/>
      <c r="G14" s="36"/>
      <c r="H14" s="35">
        <f t="shared" si="0"/>
        <v>0</v>
      </c>
      <c r="I14" s="35">
        <f>IF(H14&gt;$M$17,$M$17,H14)</f>
        <v>0</v>
      </c>
      <c r="J14" s="37">
        <f>IF(H14&gt;$M$17,H14-$M$17,0)</f>
        <v>0</v>
      </c>
      <c r="L14" s="46" t="s">
        <v>10</v>
      </c>
      <c r="M14" s="47">
        <v>0.33333333333333331</v>
      </c>
    </row>
    <row r="15" spans="2:13" ht="20.399999999999999" customHeight="1" x14ac:dyDescent="0.35">
      <c r="B15" s="25" t="s">
        <v>27</v>
      </c>
      <c r="C15" s="26">
        <v>45446</v>
      </c>
      <c r="D15" s="30">
        <v>0.3347222222222222</v>
      </c>
      <c r="E15" s="30">
        <v>0.50208333333333333</v>
      </c>
      <c r="F15" s="30">
        <v>0.54513888888888895</v>
      </c>
      <c r="G15" s="31">
        <v>0.75138888888888899</v>
      </c>
      <c r="H15" s="30">
        <f t="shared" si="0"/>
        <v>0.37361111111111117</v>
      </c>
      <c r="I15" s="30">
        <f>IF(H15&gt;$M$17,$M$17,H15)</f>
        <v>0.33333333333333337</v>
      </c>
      <c r="J15" s="32">
        <f>IF(H15&gt;$M$17,H15-$M$17,0)</f>
        <v>4.0277777777777801E-2</v>
      </c>
      <c r="L15" s="46" t="s">
        <v>11</v>
      </c>
      <c r="M15" s="47">
        <v>0.70833333333333337</v>
      </c>
    </row>
    <row r="16" spans="2:13" ht="20.399999999999999" customHeight="1" x14ac:dyDescent="0.35">
      <c r="B16" s="25" t="s">
        <v>28</v>
      </c>
      <c r="C16" s="26">
        <v>45447</v>
      </c>
      <c r="D16" s="30">
        <v>0.33124999999999999</v>
      </c>
      <c r="E16" s="30">
        <v>0.50138888888888888</v>
      </c>
      <c r="F16" s="30">
        <v>0.53611111111111109</v>
      </c>
      <c r="G16" s="31">
        <v>0.81597222222222221</v>
      </c>
      <c r="H16" s="30">
        <f t="shared" si="0"/>
        <v>0.45</v>
      </c>
      <c r="I16" s="30">
        <f>IF(H16&gt;$M$17,$M$17,H16)</f>
        <v>0.33333333333333337</v>
      </c>
      <c r="J16" s="32">
        <f>IF(H16&gt;$M$17,H16-$M$17,0)</f>
        <v>0.11666666666666664</v>
      </c>
      <c r="L16" s="42"/>
      <c r="M16" s="43"/>
    </row>
    <row r="17" spans="2:13" ht="20.399999999999999" customHeight="1" x14ac:dyDescent="0.35">
      <c r="B17" s="25" t="s">
        <v>29</v>
      </c>
      <c r="C17" s="26">
        <v>45448</v>
      </c>
      <c r="D17" s="30">
        <v>0.33124999999999999</v>
      </c>
      <c r="E17" s="30">
        <v>0.54305555555555596</v>
      </c>
      <c r="F17" s="30">
        <v>0.57777777777777795</v>
      </c>
      <c r="G17" s="31">
        <v>0.70833333333333337</v>
      </c>
      <c r="H17" s="30">
        <f>(G17-F17)+(E17-D17)</f>
        <v>0.34236111111111139</v>
      </c>
      <c r="I17" s="30">
        <f>IF(H17&gt;$M$17,$M$17,H17)</f>
        <v>0.33333333333333337</v>
      </c>
      <c r="J17" s="32">
        <f>IF(H17&gt;$M$17,H17-$M$17,0)</f>
        <v>9.0277777777780233E-3</v>
      </c>
      <c r="K17" s="24"/>
      <c r="L17" s="44" t="s">
        <v>13</v>
      </c>
      <c r="M17" s="45">
        <f>M15-M14-M18</f>
        <v>0.33333333333333337</v>
      </c>
    </row>
    <row r="18" spans="2:13" ht="20.399999999999999" customHeight="1" x14ac:dyDescent="0.35">
      <c r="B18" s="25" t="s">
        <v>30</v>
      </c>
      <c r="C18" s="26">
        <v>45449</v>
      </c>
      <c r="D18" s="30">
        <v>0.34375</v>
      </c>
      <c r="E18" s="30">
        <v>0.50208333333333333</v>
      </c>
      <c r="F18" s="30">
        <v>0.54513888888888895</v>
      </c>
      <c r="G18" s="31">
        <v>0.72569444444444453</v>
      </c>
      <c r="H18" s="30">
        <f t="shared" si="0"/>
        <v>0.33888888888888891</v>
      </c>
      <c r="I18" s="30">
        <f>IF(H18&gt;$M$17,$M$17,H18)</f>
        <v>0.33333333333333337</v>
      </c>
      <c r="J18" s="32">
        <f>IF(H18&gt;$M$17,H18-$M$17,0)</f>
        <v>5.5555555555555358E-3</v>
      </c>
      <c r="L18" s="44" t="s">
        <v>12</v>
      </c>
      <c r="M18" s="45">
        <v>4.1666666666666664E-2</v>
      </c>
    </row>
    <row r="19" spans="2:13" ht="20.399999999999999" customHeight="1" x14ac:dyDescent="0.3">
      <c r="B19" s="25" t="s">
        <v>31</v>
      </c>
      <c r="C19" s="26">
        <v>45450</v>
      </c>
      <c r="D19" s="30">
        <v>0.3298611111111111</v>
      </c>
      <c r="E19" s="30">
        <v>0.50138888888888888</v>
      </c>
      <c r="F19" s="30">
        <v>0.53611111111111109</v>
      </c>
      <c r="G19" s="31">
        <v>0.7104166666666667</v>
      </c>
      <c r="H19" s="30">
        <f t="shared" si="0"/>
        <v>0.34583333333333338</v>
      </c>
      <c r="I19" s="30">
        <f>IF(H19&gt;$M$17,$M$17,H19)</f>
        <v>0.33333333333333337</v>
      </c>
      <c r="J19" s="32">
        <f>IF(H19&gt;$M$17,H19-$M$17,0)</f>
        <v>1.2500000000000011E-2</v>
      </c>
    </row>
    <row r="20" spans="2:13" ht="20.399999999999999" customHeight="1" x14ac:dyDescent="0.35">
      <c r="B20" s="25" t="s">
        <v>25</v>
      </c>
      <c r="C20" s="26">
        <v>45451</v>
      </c>
      <c r="D20" s="30">
        <v>0.3354166666666667</v>
      </c>
      <c r="E20" s="30">
        <v>0.50416666666666665</v>
      </c>
      <c r="F20" s="30">
        <v>0.53472222222222221</v>
      </c>
      <c r="G20" s="31">
        <v>0.72569444444444453</v>
      </c>
      <c r="H20" s="30">
        <f t="shared" si="0"/>
        <v>0.35972222222222228</v>
      </c>
      <c r="I20" s="30">
        <f>IF(H20&gt;$M$17,$M$17,H20)</f>
        <v>0.33333333333333337</v>
      </c>
      <c r="J20" s="32">
        <f>IF(H20&gt;$M$17,H20-$M$17,0)</f>
        <v>2.6388888888888906E-2</v>
      </c>
      <c r="L20" s="48" t="s">
        <v>14</v>
      </c>
      <c r="M20" s="49">
        <v>40</v>
      </c>
    </row>
    <row r="21" spans="2:13" ht="20.399999999999999" customHeight="1" x14ac:dyDescent="0.35">
      <c r="B21" s="33" t="s">
        <v>26</v>
      </c>
      <c r="C21" s="34">
        <v>45452</v>
      </c>
      <c r="D21" s="35"/>
      <c r="E21" s="35"/>
      <c r="F21" s="35"/>
      <c r="G21" s="36"/>
      <c r="H21" s="35">
        <f t="shared" si="0"/>
        <v>0</v>
      </c>
      <c r="I21" s="35">
        <f>IF(H21&gt;$M$17,$M$17,H21)</f>
        <v>0</v>
      </c>
      <c r="J21" s="37">
        <f>IF(H21&gt;$M$17,H21-$M$17,0)</f>
        <v>0</v>
      </c>
      <c r="L21" s="50" t="s">
        <v>15</v>
      </c>
      <c r="M21" s="49">
        <v>50</v>
      </c>
    </row>
    <row r="22" spans="2:13" ht="20.399999999999999" customHeight="1" x14ac:dyDescent="0.35">
      <c r="B22" s="25" t="s">
        <v>27</v>
      </c>
      <c r="C22" s="26">
        <v>45453</v>
      </c>
      <c r="D22" s="30">
        <v>0.3347222222222222</v>
      </c>
      <c r="E22" s="30">
        <v>0.50208333333333333</v>
      </c>
      <c r="F22" s="30">
        <v>0.54513888888888895</v>
      </c>
      <c r="G22" s="31">
        <v>0.75138888888888899</v>
      </c>
      <c r="H22" s="30">
        <f t="shared" si="0"/>
        <v>0.37361111111111117</v>
      </c>
      <c r="I22" s="30">
        <f>IF(H22&gt;$M$17,$M$17,H22)</f>
        <v>0.33333333333333337</v>
      </c>
      <c r="J22" s="32">
        <f>IF(H22&gt;$M$17,H22-$M$17,0)</f>
        <v>4.0277777777777801E-2</v>
      </c>
      <c r="L22" s="38"/>
      <c r="M22" s="39"/>
    </row>
    <row r="23" spans="2:13" ht="20.399999999999999" customHeight="1" x14ac:dyDescent="0.35">
      <c r="B23" s="25" t="s">
        <v>28</v>
      </c>
      <c r="C23" s="26">
        <v>45454</v>
      </c>
      <c r="D23" s="30">
        <v>0.33124999999999999</v>
      </c>
      <c r="E23" s="30">
        <v>0.50138888888888888</v>
      </c>
      <c r="F23" s="30">
        <v>0.53611111111111109</v>
      </c>
      <c r="G23" s="31">
        <v>0.81597222222222221</v>
      </c>
      <c r="H23" s="30">
        <f t="shared" si="0"/>
        <v>0.45</v>
      </c>
      <c r="I23" s="30">
        <f>IF(H23&gt;$M$17,$M$17,H23)</f>
        <v>0.33333333333333337</v>
      </c>
      <c r="J23" s="32">
        <f>IF(H23&gt;$M$17,H23-$M$17,0)</f>
        <v>0.11666666666666664</v>
      </c>
      <c r="L23" s="38"/>
      <c r="M23" s="39"/>
    </row>
    <row r="24" spans="2:13" ht="20.399999999999999" customHeight="1" x14ac:dyDescent="0.35">
      <c r="B24" s="25" t="s">
        <v>29</v>
      </c>
      <c r="C24" s="26">
        <v>45455</v>
      </c>
      <c r="D24" s="30">
        <v>0.3347222222222222</v>
      </c>
      <c r="E24" s="30">
        <v>0.50208333333333333</v>
      </c>
      <c r="F24" s="30">
        <v>0.54513888888888895</v>
      </c>
      <c r="G24" s="31">
        <v>0.75138888888888899</v>
      </c>
      <c r="H24" s="30">
        <f t="shared" si="0"/>
        <v>0.37361111111111117</v>
      </c>
      <c r="I24" s="30">
        <f>IF(H24&gt;$M$17,$M$17,H24)</f>
        <v>0.33333333333333337</v>
      </c>
      <c r="J24" s="32">
        <f>IF(H24&gt;$M$17,H24-$M$17,0)</f>
        <v>4.0277777777777801E-2</v>
      </c>
      <c r="L24" s="38"/>
      <c r="M24" s="39"/>
    </row>
    <row r="25" spans="2:13" ht="20.399999999999999" customHeight="1" x14ac:dyDescent="0.35">
      <c r="B25" s="25" t="s">
        <v>30</v>
      </c>
      <c r="C25" s="26">
        <v>45456</v>
      </c>
      <c r="D25" s="30">
        <v>0.3354166666666667</v>
      </c>
      <c r="E25" s="30">
        <v>0.50416666666666665</v>
      </c>
      <c r="F25" s="30">
        <v>0.53472222222222221</v>
      </c>
      <c r="G25" s="31">
        <v>0.72569444444444453</v>
      </c>
      <c r="H25" s="30">
        <f t="shared" si="0"/>
        <v>0.35972222222222228</v>
      </c>
      <c r="I25" s="30">
        <f>IF(H25&gt;$M$17,$M$17,H25)</f>
        <v>0.33333333333333337</v>
      </c>
      <c r="J25" s="32">
        <f>IF(H25&gt;$M$17,H25-$M$17,0)</f>
        <v>2.6388888888888906E-2</v>
      </c>
      <c r="L25" s="38"/>
      <c r="M25" s="39"/>
    </row>
    <row r="26" spans="2:13" ht="20.399999999999999" customHeight="1" x14ac:dyDescent="0.35">
      <c r="B26" s="25" t="s">
        <v>31</v>
      </c>
      <c r="C26" s="26">
        <v>45457</v>
      </c>
      <c r="D26" s="30">
        <v>0.3298611111111111</v>
      </c>
      <c r="E26" s="30">
        <v>0.49861111111111112</v>
      </c>
      <c r="F26" s="30">
        <v>0.5395833333333333</v>
      </c>
      <c r="G26" s="31">
        <v>0.7104166666666667</v>
      </c>
      <c r="H26" s="30">
        <f t="shared" si="0"/>
        <v>0.3395833333333334</v>
      </c>
      <c r="I26" s="30">
        <f>IF(H26&gt;$M$17,$M$17,H26)</f>
        <v>0.33333333333333337</v>
      </c>
      <c r="J26" s="32">
        <f>IF(H26&gt;$M$17,H26-$M$17,0)</f>
        <v>6.2500000000000333E-3</v>
      </c>
      <c r="L26" s="38"/>
      <c r="M26" s="39"/>
    </row>
    <row r="27" spans="2:13" ht="20.399999999999999" customHeight="1" x14ac:dyDescent="0.35">
      <c r="B27" s="25" t="s">
        <v>25</v>
      </c>
      <c r="C27" s="26">
        <v>45458</v>
      </c>
      <c r="D27" s="30">
        <v>0.3347222222222222</v>
      </c>
      <c r="E27" s="30">
        <v>0.50208333333333333</v>
      </c>
      <c r="F27" s="30">
        <v>0.54513888888888895</v>
      </c>
      <c r="G27" s="31">
        <v>0.75138888888888899</v>
      </c>
      <c r="H27" s="30">
        <f t="shared" si="0"/>
        <v>0.37361111111111117</v>
      </c>
      <c r="I27" s="30">
        <f>IF(H27&gt;$M$17,$M$17,H27)</f>
        <v>0.33333333333333337</v>
      </c>
      <c r="J27" s="32">
        <f>IF(H27&gt;$M$17,H27-$M$17,0)</f>
        <v>4.0277777777777801E-2</v>
      </c>
      <c r="L27" s="38"/>
      <c r="M27" s="39"/>
    </row>
    <row r="28" spans="2:13" ht="20.399999999999999" customHeight="1" x14ac:dyDescent="0.35">
      <c r="B28" s="33" t="s">
        <v>26</v>
      </c>
      <c r="C28" s="34">
        <v>45459</v>
      </c>
      <c r="D28" s="35"/>
      <c r="E28" s="35"/>
      <c r="F28" s="35"/>
      <c r="G28" s="36"/>
      <c r="H28" s="35">
        <f t="shared" si="0"/>
        <v>0</v>
      </c>
      <c r="I28" s="35">
        <f>IF(H28&gt;$M$17,$M$17,H28)</f>
        <v>0</v>
      </c>
      <c r="J28" s="37">
        <f>IF(H28&gt;$M$17,H28-$M$17,0)</f>
        <v>0</v>
      </c>
      <c r="L28" s="38"/>
      <c r="M28" s="39"/>
    </row>
    <row r="29" spans="2:13" ht="20.399999999999999" customHeight="1" x14ac:dyDescent="0.35">
      <c r="B29" s="25" t="s">
        <v>27</v>
      </c>
      <c r="C29" s="26">
        <v>45460</v>
      </c>
      <c r="D29" s="30">
        <v>0.3354166666666667</v>
      </c>
      <c r="E29" s="30">
        <v>0.50416666666666665</v>
      </c>
      <c r="F29" s="30">
        <v>0.53472222222222221</v>
      </c>
      <c r="G29" s="31">
        <v>0.72569444444444453</v>
      </c>
      <c r="H29" s="30">
        <f t="shared" si="0"/>
        <v>0.35972222222222228</v>
      </c>
      <c r="I29" s="30">
        <f>IF(H29&gt;$M$17,$M$17,H29)</f>
        <v>0.33333333333333337</v>
      </c>
      <c r="J29" s="32">
        <f>IF(H29&gt;$M$17,H29-$M$17,0)</f>
        <v>2.6388888888888906E-2</v>
      </c>
      <c r="L29" s="38"/>
      <c r="M29" s="39"/>
    </row>
    <row r="30" spans="2:13" ht="20.399999999999999" customHeight="1" x14ac:dyDescent="0.35">
      <c r="B30" s="25" t="s">
        <v>28</v>
      </c>
      <c r="C30" s="26">
        <v>45461</v>
      </c>
      <c r="D30" s="30">
        <v>0.3298611111111111</v>
      </c>
      <c r="E30" s="30">
        <v>0.49861111111111112</v>
      </c>
      <c r="F30" s="30">
        <v>0.5395833333333333</v>
      </c>
      <c r="G30" s="31">
        <v>0.7104166666666667</v>
      </c>
      <c r="H30" s="30">
        <f t="shared" si="0"/>
        <v>0.3395833333333334</v>
      </c>
      <c r="I30" s="30">
        <f>IF(H30&gt;$M$17,$M$17,H30)</f>
        <v>0.33333333333333337</v>
      </c>
      <c r="J30" s="32">
        <f>IF(H30&gt;$M$17,H30-$M$17,0)</f>
        <v>6.2500000000000333E-3</v>
      </c>
      <c r="L30" s="38"/>
      <c r="M30" s="39"/>
    </row>
    <row r="31" spans="2:13" ht="20.399999999999999" customHeight="1" x14ac:dyDescent="0.35">
      <c r="B31" s="25" t="s">
        <v>29</v>
      </c>
      <c r="C31" s="26">
        <v>45462</v>
      </c>
      <c r="D31" s="30">
        <v>0.3298611111111111</v>
      </c>
      <c r="E31" s="30">
        <v>0.49861111111111112</v>
      </c>
      <c r="F31" s="30">
        <v>0.5395833333333333</v>
      </c>
      <c r="G31" s="31">
        <v>0.7104166666666667</v>
      </c>
      <c r="H31" s="30">
        <f t="shared" si="0"/>
        <v>0.3395833333333334</v>
      </c>
      <c r="I31" s="30">
        <f>IF(H31&gt;$M$17,$M$17,H31)</f>
        <v>0.33333333333333337</v>
      </c>
      <c r="J31" s="32">
        <f>IF(H31&gt;$M$17,H31-$M$17,0)</f>
        <v>6.2500000000000333E-3</v>
      </c>
      <c r="L31" s="38"/>
      <c r="M31" s="39"/>
    </row>
    <row r="32" spans="2:13" ht="20.399999999999999" customHeight="1" x14ac:dyDescent="0.35">
      <c r="B32" s="25" t="s">
        <v>30</v>
      </c>
      <c r="C32" s="26">
        <v>45463</v>
      </c>
      <c r="D32" s="30">
        <v>0.3354166666666667</v>
      </c>
      <c r="E32" s="30">
        <v>0.50416666666666665</v>
      </c>
      <c r="F32" s="30">
        <v>0.53472222222222221</v>
      </c>
      <c r="G32" s="31">
        <v>0.72569444444444453</v>
      </c>
      <c r="H32" s="30">
        <f t="shared" si="0"/>
        <v>0.35972222222222228</v>
      </c>
      <c r="I32" s="30">
        <f>IF(H32&gt;$M$17,$M$17,H32)</f>
        <v>0.33333333333333337</v>
      </c>
      <c r="J32" s="32">
        <f>IF(H32&gt;$M$17,H32-$M$17,0)</f>
        <v>2.6388888888888906E-2</v>
      </c>
      <c r="L32" s="38"/>
      <c r="M32" s="39"/>
    </row>
    <row r="33" spans="2:13" ht="20.399999999999999" customHeight="1" x14ac:dyDescent="0.35">
      <c r="B33" s="25" t="s">
        <v>31</v>
      </c>
      <c r="C33" s="26">
        <v>45464</v>
      </c>
      <c r="D33" s="30">
        <v>0.3298611111111111</v>
      </c>
      <c r="E33" s="30">
        <v>0.49861111111111112</v>
      </c>
      <c r="F33" s="30">
        <v>0.5395833333333333</v>
      </c>
      <c r="G33" s="31">
        <v>0.7104166666666667</v>
      </c>
      <c r="H33" s="30">
        <f t="shared" si="0"/>
        <v>0.3395833333333334</v>
      </c>
      <c r="I33" s="30">
        <f>IF(H33&gt;$M$17,$M$17,H33)</f>
        <v>0.33333333333333337</v>
      </c>
      <c r="J33" s="32">
        <f>IF(H33&gt;$M$17,H33-$M$17,0)</f>
        <v>6.2500000000000333E-3</v>
      </c>
      <c r="L33" s="38"/>
      <c r="M33" s="39"/>
    </row>
    <row r="34" spans="2:13" ht="20.399999999999999" customHeight="1" x14ac:dyDescent="0.35">
      <c r="B34" s="25" t="s">
        <v>25</v>
      </c>
      <c r="C34" s="26">
        <v>45465</v>
      </c>
      <c r="D34" s="30">
        <v>0.3347222222222222</v>
      </c>
      <c r="E34" s="30">
        <v>0.50208333333333333</v>
      </c>
      <c r="F34" s="30">
        <v>0.54513888888888895</v>
      </c>
      <c r="G34" s="31">
        <v>0.75138888888888899</v>
      </c>
      <c r="H34" s="30">
        <f t="shared" si="0"/>
        <v>0.37361111111111117</v>
      </c>
      <c r="I34" s="30">
        <f>IF(H34&gt;$M$17,$M$17,H34)</f>
        <v>0.33333333333333337</v>
      </c>
      <c r="J34" s="32">
        <f>IF(H34&gt;$M$17,H34-$M$17,0)</f>
        <v>4.0277777777777801E-2</v>
      </c>
      <c r="L34" s="40"/>
      <c r="M34" s="40"/>
    </row>
    <row r="35" spans="2:13" ht="20.399999999999999" customHeight="1" x14ac:dyDescent="0.35">
      <c r="B35" s="33" t="s">
        <v>26</v>
      </c>
      <c r="C35" s="34">
        <v>45466</v>
      </c>
      <c r="D35" s="35"/>
      <c r="E35" s="35"/>
      <c r="F35" s="35"/>
      <c r="G35" s="36"/>
      <c r="H35" s="35">
        <f t="shared" si="0"/>
        <v>0</v>
      </c>
      <c r="I35" s="35">
        <f>IF(H35&gt;$M$17,$M$17,H35)</f>
        <v>0</v>
      </c>
      <c r="J35" s="37">
        <f>IF(H35&gt;$M$17,H35-$M$17,0)</f>
        <v>0</v>
      </c>
      <c r="L35" s="40"/>
      <c r="M35" s="40"/>
    </row>
    <row r="36" spans="2:13" ht="20.399999999999999" customHeight="1" x14ac:dyDescent="0.35">
      <c r="B36" s="25" t="s">
        <v>27</v>
      </c>
      <c r="C36" s="26">
        <v>45467</v>
      </c>
      <c r="D36" s="30">
        <v>0.3354166666666667</v>
      </c>
      <c r="E36" s="30">
        <v>0.50416666666666665</v>
      </c>
      <c r="F36" s="30">
        <v>0.53472222222222221</v>
      </c>
      <c r="G36" s="31">
        <v>0.72569444444444453</v>
      </c>
      <c r="H36" s="30">
        <f t="shared" si="0"/>
        <v>0.35972222222222228</v>
      </c>
      <c r="I36" s="30">
        <f>IF(H36&gt;$M$17,$M$17,H36)</f>
        <v>0.33333333333333337</v>
      </c>
      <c r="J36" s="32">
        <f>IF(H36&gt;$M$17,H36-$M$17,0)</f>
        <v>2.6388888888888906E-2</v>
      </c>
      <c r="L36" s="40"/>
      <c r="M36" s="40"/>
    </row>
    <row r="37" spans="2:13" ht="20.399999999999999" customHeight="1" x14ac:dyDescent="0.35">
      <c r="B37" s="25" t="s">
        <v>28</v>
      </c>
      <c r="C37" s="26">
        <v>45468</v>
      </c>
      <c r="D37" s="30">
        <v>0.3298611111111111</v>
      </c>
      <c r="E37" s="30">
        <v>0.49861111111111112</v>
      </c>
      <c r="F37" s="30">
        <v>0.5395833333333333</v>
      </c>
      <c r="G37" s="31">
        <v>0.7104166666666667</v>
      </c>
      <c r="H37" s="30">
        <f t="shared" si="0"/>
        <v>0.3395833333333334</v>
      </c>
      <c r="I37" s="30">
        <f>IF(H37&gt;$M$17,$M$17,H37)</f>
        <v>0.33333333333333337</v>
      </c>
      <c r="J37" s="32">
        <f>IF(H37&gt;$M$17,H37-$M$17,0)</f>
        <v>6.2500000000000333E-3</v>
      </c>
      <c r="L37" s="40"/>
      <c r="M37" s="40"/>
    </row>
    <row r="38" spans="2:13" ht="20.399999999999999" customHeight="1" x14ac:dyDescent="0.35">
      <c r="B38" s="25" t="s">
        <v>29</v>
      </c>
      <c r="C38" s="26">
        <v>45469</v>
      </c>
      <c r="D38" s="30">
        <v>0.3298611111111111</v>
      </c>
      <c r="E38" s="30">
        <v>0.49861111111111112</v>
      </c>
      <c r="F38" s="30">
        <v>0.5395833333333333</v>
      </c>
      <c r="G38" s="31">
        <v>0.7104166666666667</v>
      </c>
      <c r="H38" s="30">
        <f t="shared" si="0"/>
        <v>0.3395833333333334</v>
      </c>
      <c r="I38" s="30">
        <f>IF(H38&gt;$M$17,$M$17,H38)</f>
        <v>0.33333333333333337</v>
      </c>
      <c r="J38" s="32">
        <f>IF(H38&gt;$M$17,H38-$M$17,0)</f>
        <v>6.2500000000000333E-3</v>
      </c>
      <c r="L38" s="40"/>
      <c r="M38" s="40"/>
    </row>
    <row r="39" spans="2:13" ht="20.399999999999999" customHeight="1" x14ac:dyDescent="0.3">
      <c r="B39" s="25" t="s">
        <v>30</v>
      </c>
      <c r="C39" s="26">
        <v>45470</v>
      </c>
      <c r="D39" s="30">
        <v>0.3354166666666667</v>
      </c>
      <c r="E39" s="30">
        <v>0.50416666666666665</v>
      </c>
      <c r="F39" s="30">
        <v>0.53472222222222221</v>
      </c>
      <c r="G39" s="31">
        <v>0.72569444444444453</v>
      </c>
      <c r="H39" s="30">
        <f t="shared" si="0"/>
        <v>0.35972222222222228</v>
      </c>
      <c r="I39" s="30">
        <f>IF(H39&gt;$M$17,$M$17,H39)</f>
        <v>0.33333333333333337</v>
      </c>
      <c r="J39" s="32">
        <f>IF(H39&gt;$M$17,H39-$M$17,0)</f>
        <v>2.6388888888888906E-2</v>
      </c>
    </row>
    <row r="40" spans="2:13" ht="20.399999999999999" customHeight="1" x14ac:dyDescent="0.3">
      <c r="B40" s="25" t="s">
        <v>31</v>
      </c>
      <c r="C40" s="26">
        <v>45471</v>
      </c>
      <c r="D40" s="30">
        <v>0.3298611111111111</v>
      </c>
      <c r="E40" s="30">
        <v>0.49861111111111112</v>
      </c>
      <c r="F40" s="30">
        <v>0.5395833333333333</v>
      </c>
      <c r="G40" s="31">
        <v>0.7104166666666667</v>
      </c>
      <c r="H40" s="30">
        <f t="shared" si="0"/>
        <v>0.3395833333333334</v>
      </c>
      <c r="I40" s="30">
        <f>IF(H40&gt;$M$17,$M$17,H40)</f>
        <v>0.33333333333333337</v>
      </c>
      <c r="J40" s="32">
        <f>IF(H40&gt;$M$17,H40-$M$17,0)</f>
        <v>6.2500000000000333E-3</v>
      </c>
    </row>
    <row r="41" spans="2:13" ht="20.399999999999999" customHeight="1" x14ac:dyDescent="0.3">
      <c r="B41" s="25" t="s">
        <v>25</v>
      </c>
      <c r="C41" s="26">
        <v>45472</v>
      </c>
      <c r="D41" s="30">
        <v>0.3347222222222222</v>
      </c>
      <c r="E41" s="30">
        <v>0.50208333333333333</v>
      </c>
      <c r="F41" s="30">
        <v>0.54513888888888895</v>
      </c>
      <c r="G41" s="31">
        <v>0.75138888888888899</v>
      </c>
      <c r="H41" s="30">
        <f t="shared" si="0"/>
        <v>0.37361111111111117</v>
      </c>
      <c r="I41" s="30">
        <f>IF(H41&gt;$M$17,$M$17,H41)</f>
        <v>0.33333333333333337</v>
      </c>
      <c r="J41" s="32">
        <f>IF(H41&gt;$M$17,H41-$M$17,0)</f>
        <v>4.0277777777777801E-2</v>
      </c>
    </row>
    <row r="42" spans="2:13" ht="20.399999999999999" customHeight="1" x14ac:dyDescent="0.3">
      <c r="B42" s="33" t="s">
        <v>26</v>
      </c>
      <c r="C42" s="34">
        <v>45473</v>
      </c>
      <c r="D42" s="35"/>
      <c r="E42" s="35"/>
      <c r="F42" s="35"/>
      <c r="G42" s="36"/>
      <c r="H42" s="35">
        <f t="shared" si="0"/>
        <v>0</v>
      </c>
      <c r="I42" s="35">
        <f>IF(H42&gt;$M$17,$M$17,H42)</f>
        <v>0</v>
      </c>
      <c r="J42" s="37">
        <f>IF(H42&gt;$M$17,H42-$M$17,0)</f>
        <v>0</v>
      </c>
    </row>
    <row r="43" spans="2:13" ht="20.399999999999999" customHeight="1" x14ac:dyDescent="0.3">
      <c r="B43" s="27"/>
      <c r="C43" s="28"/>
      <c r="D43" s="29"/>
      <c r="E43" s="29"/>
      <c r="F43" s="29"/>
      <c r="G43" s="29"/>
      <c r="H43" s="67" t="s">
        <v>16</v>
      </c>
      <c r="I43" s="68">
        <f>SUM(I13:I42)</f>
        <v>8.3333333333333304</v>
      </c>
      <c r="J43" s="68">
        <f>SUM(J13:J42)</f>
        <v>0.73055555555555629</v>
      </c>
    </row>
    <row r="44" spans="2:13" ht="20.399999999999999" customHeight="1" x14ac:dyDescent="0.3">
      <c r="B44" s="27"/>
      <c r="C44" s="28"/>
      <c r="D44" s="29"/>
      <c r="E44" s="29"/>
      <c r="F44" s="29"/>
      <c r="G44" s="29"/>
      <c r="H44" s="69" t="s">
        <v>17</v>
      </c>
      <c r="I44" s="70">
        <f>I43*24</f>
        <v>199.99999999999994</v>
      </c>
      <c r="J44" s="71">
        <f>J43*24</f>
        <v>17.533333333333353</v>
      </c>
    </row>
    <row r="45" spans="2:13" ht="20.399999999999999" customHeight="1" thickBot="1" x14ac:dyDescent="0.35">
      <c r="B45" s="27"/>
      <c r="C45" s="28"/>
      <c r="D45" s="29"/>
      <c r="E45" s="29"/>
      <c r="F45" s="29"/>
      <c r="G45" s="29"/>
      <c r="H45" s="65" t="s">
        <v>18</v>
      </c>
      <c r="I45" s="66">
        <f>I44*M20</f>
        <v>7999.9999999999982</v>
      </c>
      <c r="J45" s="66">
        <f>J44*M21</f>
        <v>876.66666666666765</v>
      </c>
    </row>
    <row r="46" spans="2:13" ht="20.399999999999999" customHeight="1" thickTop="1" x14ac:dyDescent="0.35"/>
  </sheetData>
  <mergeCells count="4">
    <mergeCell ref="L12:M12"/>
    <mergeCell ref="D5:E5"/>
    <mergeCell ref="D6:E6"/>
    <mergeCell ref="B2:M2"/>
  </mergeCells>
  <phoneticPr fontId="16" type="noConversion"/>
  <dataValidations xWindow="239" yWindow="566" count="16">
    <dataValidation allowBlank="1" showInputMessage="1" showErrorMessage="1" prompt="Escriba el número de teléfono del empleado en la celda de la derecha." sqref="B7:C7" xr:uid="{80C3AA0B-89F7-4CE4-8FA6-C0743EC7A537}"/>
    <dataValidation allowBlank="1" showInputMessage="1" showErrorMessage="1" prompt="Escriba el nombre del director en esta celda." sqref="D9:E9" xr:uid="{6D719A9B-F9BB-423E-B6CF-8C45857A0200}"/>
    <dataValidation allowBlank="1" showInputMessage="1" showErrorMessage="1" prompt="Escriba el nombre del empleado en esta celda." sqref="D8:E8" xr:uid="{158FD034-3B7C-40BA-A4AD-58DF1C2C85F0}"/>
    <dataValidation allowBlank="1" showInputMessage="1" showErrorMessage="1" prompt="Escriba el nombre del director en la celda de la derecha." sqref="B9" xr:uid="{386DA50C-706B-4EBA-8DA4-E76C916E2583}"/>
    <dataValidation allowBlank="1" showInputMessage="1" showErrorMessage="1" prompt="Escriba el correo electrónico del empleado en esta celda." sqref="I9" xr:uid="{B50AFE76-7981-4A94-B8AD-FEFFA1BF38CD}"/>
    <dataValidation allowBlank="1" showInputMessage="1" showErrorMessage="1" prompt="Escriba el correo electrónico del empleado en la celda de la derecha." sqref="B8" xr:uid="{C8806CD3-F60C-448C-B0FF-BDF38257196B}"/>
    <dataValidation allowBlank="1" showInputMessage="1" showErrorMessage="1" prompt="Escriba el número de teléfono del empleado en esta celda." sqref="I8" xr:uid="{AA15ACAB-11A2-4BEF-B14F-CFBB8FA63A5C}"/>
    <dataValidation allowBlank="1" showInputMessage="1" showErrorMessage="1" prompt="Escriba el nombre del empleado en la celda de la derecha." sqref="B4" xr:uid="{C96ED431-ED23-4DF3-9F62-45E72CFA83AA}"/>
    <dataValidation allowBlank="1" showInputMessage="1" showErrorMessage="1" prompt="Escriba la fecha de finalización del período de pago en la celda de la derecha." sqref="L6" xr:uid="{95221742-CC2D-46C9-8C3F-25CC07EA0B4F}"/>
    <dataValidation allowBlank="1" showInputMessage="1" showErrorMessage="1" prompt="Escriba la fecha de inicio del período de pago en la celda de la derecha." sqref="L5" xr:uid="{F78B13B4-BC7E-4744-9A1F-A12D2EFA8A72}"/>
    <dataValidation allowBlank="1" showInputMessage="1" showErrorMessage="1" prompt="Escriba la ciudad, el estado o la provincia y el código postal en esta celda." sqref="D7" xr:uid="{D0731137-E548-4BBC-AA26-FF793D1004C4}"/>
    <dataValidation allowBlank="1" showInputMessage="1" showErrorMessage="1" prompt="Escriba la ciudad, el estado y el código postal en la celda de la derecha." sqref="B6" xr:uid="{B509A1CA-9A52-4C66-8195-45D7321BBFB1}"/>
    <dataValidation allowBlank="1" showInputMessage="1" showErrorMessage="1" prompt="Escriba la dirección 2 en esta celda." sqref="D6" xr:uid="{E2F981B4-7465-4DB6-B40F-1F8ACA485443}"/>
    <dataValidation allowBlank="1" showInputMessage="1" showErrorMessage="1" prompt="Escriba la dirección postal en esta celda." sqref="D5" xr:uid="{9FC2C6F7-EE09-4537-9E0B-CAF272CA2695}"/>
    <dataValidation allowBlank="1" showInputMessage="1" showErrorMessage="1" prompt="Escriba la dirección postal en la celda de la derecha." sqref="B5" xr:uid="{48A78533-6E2F-465E-BAB7-BDFDA8717D40}"/>
    <dataValidation allowBlank="1" showInputMessage="1" showErrorMessage="1" prompt="El título de la hoja de cálculo se encuentra en esta celda" sqref="B2:B3" xr:uid="{23841501-C228-4252-86FB-7C237F5F1FC5}"/>
  </dataValidations>
  <pageMargins left="0.25" right="0.25" top="0.75" bottom="0.75" header="0.3" footer="0.3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ExcelFull Curso Online</cp:lastModifiedBy>
  <dcterms:created xsi:type="dcterms:W3CDTF">2022-07-02T00:19:36Z</dcterms:created>
  <dcterms:modified xsi:type="dcterms:W3CDTF">2024-06-12T19:20:52Z</dcterms:modified>
</cp:coreProperties>
</file>