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513c6e4ed03bafec/BLOG/"/>
    </mc:Choice>
  </mc:AlternateContent>
  <xr:revisionPtr revIDLastSave="15" documentId="8_{3EE71A7D-7357-4207-ACB1-9D245CAD1C06}" xr6:coauthVersionLast="47" xr6:coauthVersionMax="47" xr10:uidLastSave="{55B5A5BC-6732-494A-989F-9634E85F2DE3}"/>
  <bookViews>
    <workbookView xWindow="-108" yWindow="-108" windowWidth="23256" windowHeight="12456" xr2:uid="{00000000-000D-0000-FFFF-FFFF00000000}"/>
  </bookViews>
  <sheets>
    <sheet name="Instrucciones" sheetId="1" r:id="rId1"/>
    <sheet name="Nómina colaboradores" sheetId="2" r:id="rId2"/>
    <sheet name="Datos" sheetId="3" r:id="rId3"/>
  </sheets>
  <definedNames>
    <definedName name="Categoría_profesional">Datos!$B$3:$B$8</definedName>
    <definedName name="Estado_civil">Datos!$D$3:$D$8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6" roundtripDataSignature="AMtx7mi1EnUPg9JrDiXFVpZzT4JwR3GfZw=="/>
    </ext>
  </extLst>
</workbook>
</file>

<file path=xl/calcChain.xml><?xml version="1.0" encoding="utf-8"?>
<calcChain xmlns="http://schemas.openxmlformats.org/spreadsheetml/2006/main">
  <c r="Z12" i="2" l="1"/>
  <c r="M17" i="2"/>
  <c r="Z17" i="2"/>
  <c r="M16" i="2"/>
  <c r="Z16" i="2"/>
  <c r="M15" i="2"/>
  <c r="Z15" i="2"/>
  <c r="M12" i="2"/>
  <c r="M13" i="2"/>
  <c r="M14" i="2"/>
  <c r="Z14" i="2"/>
  <c r="Z13" i="2"/>
  <c r="E5" i="2"/>
  <c r="R16" i="2" s="1"/>
  <c r="R17" i="2" l="1"/>
  <c r="T17" i="2" s="1"/>
  <c r="AA17" i="2" s="1"/>
  <c r="AH17" i="2" s="1"/>
  <c r="R15" i="2"/>
  <c r="T15" i="2" s="1"/>
  <c r="AB15" i="2" s="1"/>
  <c r="R12" i="2"/>
  <c r="T12" i="2" s="1"/>
  <c r="AA12" i="2" s="1"/>
  <c r="R14" i="2"/>
  <c r="R13" i="2"/>
  <c r="T16" i="2"/>
  <c r="AD17" i="2" l="1"/>
  <c r="AC17" i="2"/>
  <c r="AB17" i="2"/>
  <c r="AB16" i="2"/>
  <c r="AC16" i="2"/>
  <c r="AD16" i="2"/>
  <c r="AA15" i="2"/>
  <c r="AH15" i="2" s="1"/>
  <c r="AC15" i="2"/>
  <c r="AD15" i="2"/>
  <c r="AA16" i="2"/>
  <c r="AH16" i="2" s="1"/>
  <c r="T14" i="2"/>
  <c r="AD14" i="2" s="1"/>
  <c r="T13" i="2"/>
  <c r="AB13" i="2" s="1"/>
  <c r="AC12" i="2"/>
  <c r="AD12" i="2"/>
  <c r="AB12" i="2"/>
  <c r="AA14" i="2" l="1"/>
  <c r="AA13" i="2"/>
  <c r="AG12" i="2"/>
  <c r="AH12" i="2" s="1"/>
  <c r="AB14" i="2"/>
  <c r="AD13" i="2"/>
  <c r="AC13" i="2"/>
  <c r="AC14" i="2"/>
  <c r="AG14" i="2" l="1"/>
  <c r="AH14" i="2" s="1"/>
  <c r="AG13" i="2"/>
  <c r="AH13" i="2" s="1"/>
  <c r="AH1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Iver Ocanto</author>
  </authors>
  <commentList>
    <comment ref="E5" authorId="0" shapeId="0" xr:uid="{29C5E1D1-CABD-49AF-99CB-BCE025E2AF03}">
      <text>
        <r>
          <rPr>
            <b/>
            <sz val="9"/>
            <color indexed="81"/>
            <rFont val="Tahoma"/>
            <family val="2"/>
          </rPr>
          <t>La gratificación mensual corresponde al 25% de la remuneración mensual con tope en un duodécimo de los 4,75 Ingresos Mínimos Mensuales</t>
        </r>
      </text>
    </comment>
  </commentList>
</comments>
</file>

<file path=xl/sharedStrings.xml><?xml version="1.0" encoding="utf-8"?>
<sst xmlns="http://schemas.openxmlformats.org/spreadsheetml/2006/main" count="97" uniqueCount="78">
  <si>
    <t xml:space="preserve"> </t>
  </si>
  <si>
    <t>Nombre de la organización</t>
  </si>
  <si>
    <t>Dirección</t>
  </si>
  <si>
    <t>Nombre colaborador</t>
  </si>
  <si>
    <t>DNI</t>
  </si>
  <si>
    <t>Percepciones</t>
  </si>
  <si>
    <t>Deducciones</t>
  </si>
  <si>
    <t>Gustavo Mancilla</t>
  </si>
  <si>
    <t>Días trabajados</t>
  </si>
  <si>
    <t>Gratificación</t>
  </si>
  <si>
    <t>Teletrabajo</t>
  </si>
  <si>
    <t>Movilización</t>
  </si>
  <si>
    <t>Colación</t>
  </si>
  <si>
    <t>Tipo de contrato</t>
  </si>
  <si>
    <t>Indefinido</t>
  </si>
  <si>
    <t>Sueldo base</t>
  </si>
  <si>
    <t>Cotización previsional obligatoria</t>
  </si>
  <si>
    <t>Cotización salud obligatoria</t>
  </si>
  <si>
    <t>Retención/ otras deducciones</t>
  </si>
  <si>
    <t>Total deducciones</t>
  </si>
  <si>
    <t>Jornada</t>
  </si>
  <si>
    <t>Completa</t>
  </si>
  <si>
    <t>Parcial</t>
  </si>
  <si>
    <t>Tipo</t>
  </si>
  <si>
    <t>Temporal</t>
  </si>
  <si>
    <t>Convenio(s)</t>
  </si>
  <si>
    <t>Soltero</t>
  </si>
  <si>
    <t>Cargas</t>
  </si>
  <si>
    <t>Estado civil</t>
  </si>
  <si>
    <t>Categoría profesional</t>
  </si>
  <si>
    <t>Bajas justificadas</t>
  </si>
  <si>
    <t>(Percepciones-Deducciones)</t>
  </si>
  <si>
    <t>Instrucciones:</t>
  </si>
  <si>
    <t>Neto o líquido</t>
  </si>
  <si>
    <t>Claudia Fernandez</t>
  </si>
  <si>
    <t>Soltera</t>
  </si>
  <si>
    <t>Ana Gonzalez</t>
  </si>
  <si>
    <t>Casada</t>
  </si>
  <si>
    <t>Septiembre</t>
  </si>
  <si>
    <t>Tiempo</t>
  </si>
  <si>
    <t>Información identificación colaborador</t>
  </si>
  <si>
    <t>Gerente</t>
  </si>
  <si>
    <t>Supervisor</t>
  </si>
  <si>
    <t>Analista</t>
  </si>
  <si>
    <t>Asistente</t>
  </si>
  <si>
    <t>Auxiliar</t>
  </si>
  <si>
    <t>Casado</t>
  </si>
  <si>
    <t>Divorciado</t>
  </si>
  <si>
    <t>Divorciada</t>
  </si>
  <si>
    <t>Fecha de ingreso</t>
  </si>
  <si>
    <t>Antigüedad</t>
  </si>
  <si>
    <t>SI</t>
  </si>
  <si>
    <t>Total haberes tributables</t>
  </si>
  <si>
    <t>Total haberes no tributables</t>
  </si>
  <si>
    <t>Total haberes</t>
  </si>
  <si>
    <t>Impuesto sobre la renta</t>
  </si>
  <si>
    <t>% Fondo de Pensión</t>
  </si>
  <si>
    <t>% Aporte de Salud</t>
  </si>
  <si>
    <t>% AFC trabajo</t>
  </si>
  <si>
    <t>Cotización AFC</t>
  </si>
  <si>
    <t>Sueldo minimo</t>
  </si>
  <si>
    <t>Factor gratificación</t>
  </si>
  <si>
    <t>Otros haberes tributales</t>
  </si>
  <si>
    <t>Otros haberes no tributales</t>
  </si>
  <si>
    <t>Año 2024 / Mes:</t>
  </si>
  <si>
    <t>Excelfull</t>
  </si>
  <si>
    <t>¿Pertenece a España?</t>
  </si>
  <si>
    <t>Sardenya 260, Barcelona</t>
  </si>
  <si>
    <t>¡Esta es tu planilla nómina de colaboradores para tu organización!</t>
  </si>
  <si>
    <t>También puedes ver el blog tutorial de como utilizar esta planilla:</t>
  </si>
  <si>
    <r>
      <rPr>
        <b/>
        <sz val="12"/>
        <rFont val="Calibri"/>
        <family val="2"/>
        <scheme val="major"/>
      </rPr>
      <t xml:space="preserve">1.- Completar información técnica respecto al país: </t>
    </r>
    <r>
      <rPr>
        <sz val="12"/>
        <rFont val="Calibri"/>
        <family val="2"/>
        <scheme val="major"/>
      </rPr>
      <t xml:space="preserve"> Establece el sueldo mínimo del país en su respectiva moneda, factor de gratificación (si es que aplica), porcentaje que aplique a los fondos de pensión, porcentaje que aplique a los fondos de salud y porcentaje respecto a la protección en caso de censantía (Si es que aplica).</t>
    </r>
  </si>
  <si>
    <r>
      <rPr>
        <b/>
        <sz val="12"/>
        <rFont val="Calibri"/>
        <family val="2"/>
        <scheme val="major"/>
      </rPr>
      <t xml:space="preserve">2.- Completar información clave para identificar al colaborador: </t>
    </r>
    <r>
      <rPr>
        <sz val="12"/>
        <rFont val="Calibri"/>
        <family val="2"/>
        <scheme val="major"/>
      </rPr>
      <t xml:space="preserve"> Para identificar claramente al colaborador debes presentar datos como el nombre de la empresa, dirección, nombre del trabajador, DNI, antigüedad, fecha, etc.</t>
    </r>
  </si>
  <si>
    <r>
      <t xml:space="preserve">3.- Percepciones: </t>
    </r>
    <r>
      <rPr>
        <sz val="12"/>
        <rFont val="Calibri"/>
        <family val="2"/>
        <scheme val="major"/>
      </rPr>
      <t>Como su nombre lo indica, se refiere a todos los montos percibidos por el trabajador producto de sus labores. Esto implica desde el salario base, hasta las horas extras y bonificaciones.</t>
    </r>
  </si>
  <si>
    <r>
      <t xml:space="preserve">4.- Deducciones: </t>
    </r>
    <r>
      <rPr>
        <sz val="12"/>
        <rFont val="Calibri"/>
        <family val="2"/>
        <scheme val="major"/>
      </rPr>
      <t>Son todos los descuentos aplicados sobre las percepciones. Esto incluye anticipos, ausencias, aportes a la Seguridad Social, entre otros.</t>
    </r>
  </si>
  <si>
    <r>
      <t xml:space="preserve">5.- Otros datos fundamentales: </t>
    </r>
    <r>
      <rPr>
        <sz val="12"/>
        <rFont val="Calibri"/>
        <family val="2"/>
        <scheme val="major"/>
      </rPr>
      <t>Cuando creamos una nómina de trabajadores en Excel, debemos considerar 6 aspectos fundamentales para un funcionamiento correcto, estos son: tipo de contrato, convenio, situación</t>
    </r>
    <r>
      <rPr>
        <b/>
        <sz val="12"/>
        <rFont val="Calibri"/>
        <family val="2"/>
        <scheme val="major"/>
      </rPr>
      <t xml:space="preserve"> </t>
    </r>
    <r>
      <rPr>
        <sz val="12"/>
        <rFont val="Calibri"/>
        <family val="2"/>
        <scheme val="major"/>
      </rPr>
      <t>personal del trabajador, pagos extras, categoría profesional o grupo de cotización y bajas justificadas.</t>
    </r>
  </si>
  <si>
    <r>
      <t>6.- Agrega los datos que más te acomoden: ¡</t>
    </r>
    <r>
      <rPr>
        <sz val="12"/>
        <rFont val="Calibri"/>
        <family val="2"/>
        <scheme val="major"/>
      </rPr>
      <t>Puedes agregar o quitar columnas a tu gusto!, la idea es que esta planilla base sea útil para organizar tu nómina como más sea efectiva para tu uso.</t>
    </r>
  </si>
  <si>
    <t>Nómina de empleados</t>
  </si>
  <si>
    <t>Consultar blog: CREA Y GESTIONA UNA NÓMINA DE EMPLEADOS EN EXCEL: GUÍA COMPLETA CON PLANTILLA GRATIS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</si>
</sst>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_-&quot;$&quot;* #,##0_-;\-&quot;$&quot;* #,##0_-;_-&quot;$&quot;* &quot;-&quot;_-;_-@_-"/>
    <numFmt numFmtId="165" formatCode="&quot;$&quot;#,##0;[Red]&quot;$&quot;\-#,##0"/>
    <numFmt numFmtId="167" formatCode="_-* #,##0_-;\-* #,##0_-;_-* &quot;-&quot;??_-;_-@_-"/>
  </numFmts>
  <fonts count="23">
    <font>
      <sz val="11"/>
      <color theme="1"/>
      <name val="Calibri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Quicksand"/>
    </font>
    <font>
      <sz val="11"/>
      <color theme="1"/>
      <name val="Lato"/>
      <family val="2"/>
    </font>
    <font>
      <b/>
      <sz val="9"/>
      <color indexed="81"/>
      <name val="Tahoma"/>
      <family val="2"/>
    </font>
    <font>
      <sz val="11"/>
      <color theme="1"/>
      <name val="Calibri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Quicksand"/>
    </font>
    <font>
      <sz val="11"/>
      <color rgb="FF136E42"/>
      <name val="Calibri"/>
      <family val="2"/>
      <scheme val="minor"/>
    </font>
    <font>
      <sz val="11"/>
      <name val="Lato"/>
      <family val="2"/>
    </font>
    <font>
      <b/>
      <sz val="11"/>
      <name val="Lato"/>
      <family val="2"/>
    </font>
    <font>
      <sz val="11"/>
      <name val="Calibri"/>
      <family val="2"/>
      <scheme val="minor"/>
    </font>
    <font>
      <b/>
      <sz val="14"/>
      <color theme="0"/>
      <name val="Lato Regular"/>
    </font>
    <font>
      <b/>
      <sz val="12"/>
      <name val="Calibri"/>
      <family val="2"/>
      <scheme val="major"/>
    </font>
    <font>
      <sz val="12"/>
      <color rgb="FF136E42"/>
      <name val="Calibri"/>
      <family val="2"/>
      <scheme val="major"/>
    </font>
    <font>
      <sz val="12"/>
      <name val="Calibri"/>
      <family val="2"/>
      <scheme val="major"/>
    </font>
    <font>
      <b/>
      <sz val="12"/>
      <color rgb="FF136E42"/>
      <name val="Calibri"/>
      <family val="2"/>
      <scheme val="major"/>
    </font>
    <font>
      <b/>
      <sz val="11"/>
      <name val="Calibri"/>
      <family val="2"/>
      <scheme val="minor"/>
    </font>
    <font>
      <b/>
      <sz val="25"/>
      <color theme="0"/>
      <name val="Abadi"/>
      <family val="2"/>
    </font>
    <font>
      <b/>
      <u/>
      <sz val="11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136E42"/>
        <bgColor indexed="64"/>
      </patternFill>
    </fill>
    <fill>
      <patternFill patternType="solid">
        <fgColor rgb="FF136E42"/>
        <bgColor rgb="FF23449C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896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36E42"/>
      </left>
      <right style="thin">
        <color rgb="FF136E42"/>
      </right>
      <top style="thin">
        <color rgb="FF136E42"/>
      </top>
      <bottom style="thin">
        <color rgb="FF136E42"/>
      </bottom>
      <diagonal/>
    </border>
    <border>
      <left/>
      <right style="thin">
        <color rgb="FF136E42"/>
      </right>
      <top/>
      <bottom style="thin">
        <color rgb="FF136E42"/>
      </bottom>
      <diagonal/>
    </border>
    <border>
      <left style="thin">
        <color rgb="FF136E42"/>
      </left>
      <right style="thin">
        <color rgb="FF136E42"/>
      </right>
      <top/>
      <bottom style="thin">
        <color rgb="FF136E42"/>
      </bottom>
      <diagonal/>
    </border>
    <border>
      <left style="thin">
        <color rgb="FF136E42"/>
      </left>
      <right/>
      <top/>
      <bottom style="thin">
        <color rgb="FF136E42"/>
      </bottom>
      <diagonal/>
    </border>
    <border>
      <left/>
      <right style="thin">
        <color rgb="FF136E42"/>
      </right>
      <top style="thin">
        <color rgb="FF136E42"/>
      </top>
      <bottom style="thin">
        <color rgb="FF136E42"/>
      </bottom>
      <diagonal/>
    </border>
    <border>
      <left style="thin">
        <color rgb="FF136E42"/>
      </left>
      <right/>
      <top style="thin">
        <color rgb="FF136E42"/>
      </top>
      <bottom style="thin">
        <color rgb="FF136E42"/>
      </bottom>
      <diagonal/>
    </border>
    <border>
      <left/>
      <right style="thin">
        <color rgb="FF136E42"/>
      </right>
      <top style="thin">
        <color rgb="FF136E42"/>
      </top>
      <bottom/>
      <diagonal/>
    </border>
    <border>
      <left style="thin">
        <color rgb="FF136E42"/>
      </left>
      <right style="thin">
        <color rgb="FF136E42"/>
      </right>
      <top style="thin">
        <color rgb="FF136E42"/>
      </top>
      <bottom/>
      <diagonal/>
    </border>
    <border>
      <left style="thin">
        <color rgb="FF136E42"/>
      </left>
      <right/>
      <top style="thin">
        <color rgb="FF136E42"/>
      </top>
      <bottom/>
      <diagonal/>
    </border>
    <border>
      <left/>
      <right/>
      <top/>
      <bottom style="thin">
        <color rgb="FF136E42"/>
      </bottom>
      <diagonal/>
    </border>
    <border>
      <left style="thin">
        <color theme="0"/>
      </left>
      <right style="thin">
        <color theme="0"/>
      </right>
      <top/>
      <bottom style="thin">
        <color rgb="FF136E42"/>
      </bottom>
      <diagonal/>
    </border>
    <border>
      <left/>
      <right/>
      <top/>
      <bottom style="thin">
        <color theme="0"/>
      </bottom>
      <diagonal/>
    </border>
    <border>
      <left style="medium">
        <color rgb="FF136E42"/>
      </left>
      <right/>
      <top style="medium">
        <color rgb="FF136E42"/>
      </top>
      <bottom style="medium">
        <color rgb="FF136E42"/>
      </bottom>
      <diagonal/>
    </border>
    <border>
      <left/>
      <right/>
      <top style="medium">
        <color rgb="FF136E42"/>
      </top>
      <bottom style="medium">
        <color rgb="FF136E42"/>
      </bottom>
      <diagonal/>
    </border>
    <border>
      <left/>
      <right style="medium">
        <color rgb="FF136E42"/>
      </right>
      <top style="medium">
        <color rgb="FF136E42"/>
      </top>
      <bottom style="medium">
        <color rgb="FF136E42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4" fontId="3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79">
    <xf numFmtId="0" fontId="0" fillId="0" borderId="0" xfId="0"/>
    <xf numFmtId="0" fontId="6" fillId="0" borderId="2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6" fillId="0" borderId="3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10" fontId="6" fillId="0" borderId="3" xfId="0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49" fontId="10" fillId="5" borderId="3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Fill="1" applyBorder="1" applyAlignment="1">
      <alignment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/>
    </xf>
    <xf numFmtId="14" fontId="12" fillId="2" borderId="4" xfId="0" applyNumberFormat="1" applyFont="1" applyFill="1" applyBorder="1" applyAlignment="1">
      <alignment horizontal="center" vertical="center" wrapText="1"/>
    </xf>
    <xf numFmtId="1" fontId="12" fillId="2" borderId="4" xfId="2" applyNumberFormat="1" applyFont="1" applyFill="1" applyBorder="1" applyAlignment="1">
      <alignment horizontal="center" vertical="center" wrapText="1"/>
    </xf>
    <xf numFmtId="164" fontId="12" fillId="2" borderId="4" xfId="2" applyFont="1" applyFill="1" applyBorder="1" applyAlignment="1">
      <alignment horizontal="center" vertical="center" wrapText="1"/>
    </xf>
    <xf numFmtId="164" fontId="13" fillId="2" borderId="4" xfId="2" applyFont="1" applyFill="1" applyBorder="1" applyAlignment="1">
      <alignment horizontal="center" vertical="center" wrapText="1"/>
    </xf>
    <xf numFmtId="164" fontId="12" fillId="2" borderId="9" xfId="2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64" fontId="14" fillId="0" borderId="4" xfId="2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64" fontId="12" fillId="2" borderId="11" xfId="2" applyFont="1" applyFill="1" applyBorder="1" applyAlignment="1">
      <alignment horizontal="center" vertical="center" wrapText="1"/>
    </xf>
    <xf numFmtId="164" fontId="13" fillId="2" borderId="11" xfId="2" applyFont="1" applyFill="1" applyBorder="1" applyAlignment="1">
      <alignment horizontal="center" vertical="center" wrapText="1"/>
    </xf>
    <xf numFmtId="164" fontId="14" fillId="0" borderId="11" xfId="2" applyFont="1" applyBorder="1" applyAlignment="1">
      <alignment horizontal="center" vertical="center" wrapText="1"/>
    </xf>
    <xf numFmtId="164" fontId="12" fillId="2" borderId="12" xfId="2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2" fillId="2" borderId="4" xfId="0" applyFont="1" applyFill="1" applyBorder="1" applyAlignment="1">
      <alignment horizontal="left" vertical="center" wrapText="1"/>
    </xf>
    <xf numFmtId="3" fontId="12" fillId="2" borderId="4" xfId="0" applyNumberFormat="1" applyFont="1" applyFill="1" applyBorder="1" applyAlignment="1">
      <alignment horizontal="center" vertical="center" wrapText="1"/>
    </xf>
    <xf numFmtId="164" fontId="10" fillId="5" borderId="13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 wrapText="1"/>
    </xf>
    <xf numFmtId="3" fontId="12" fillId="2" borderId="6" xfId="0" applyNumberFormat="1" applyFont="1" applyFill="1" applyBorder="1" applyAlignment="1">
      <alignment horizontal="center" vertical="center" wrapText="1"/>
    </xf>
    <xf numFmtId="14" fontId="12" fillId="2" borderId="6" xfId="0" applyNumberFormat="1" applyFont="1" applyFill="1" applyBorder="1" applyAlignment="1">
      <alignment horizontal="center" vertical="center" wrapText="1"/>
    </xf>
    <xf numFmtId="1" fontId="12" fillId="2" borderId="6" xfId="2" applyNumberFormat="1" applyFont="1" applyFill="1" applyBorder="1" applyAlignment="1">
      <alignment horizontal="center" vertical="center" wrapText="1"/>
    </xf>
    <xf numFmtId="164" fontId="12" fillId="2" borderId="6" xfId="2" applyFont="1" applyFill="1" applyBorder="1" applyAlignment="1">
      <alignment horizontal="center" vertical="center" wrapText="1"/>
    </xf>
    <xf numFmtId="164" fontId="13" fillId="2" borderId="6" xfId="2" applyFont="1" applyFill="1" applyBorder="1" applyAlignment="1">
      <alignment horizontal="center" vertical="center" wrapText="1"/>
    </xf>
    <xf numFmtId="164" fontId="12" fillId="2" borderId="7" xfId="2" applyFont="1" applyFill="1" applyBorder="1" applyAlignment="1">
      <alignment horizontal="center" vertical="center" wrapText="1"/>
    </xf>
    <xf numFmtId="49" fontId="10" fillId="5" borderId="14" xfId="0" applyNumberFormat="1" applyFont="1" applyFill="1" applyBorder="1" applyAlignment="1">
      <alignment horizontal="center" vertical="center" wrapText="1"/>
    </xf>
    <xf numFmtId="49" fontId="10" fillId="5" borderId="14" xfId="0" applyNumberFormat="1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8" borderId="1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5" fillId="7" borderId="15" xfId="0" applyFont="1" applyFill="1" applyBorder="1" applyAlignment="1">
      <alignment horizontal="center" vertical="center"/>
    </xf>
    <xf numFmtId="0" fontId="15" fillId="9" borderId="15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11" borderId="15" xfId="0" applyFont="1" applyFill="1" applyBorder="1" applyAlignment="1">
      <alignment horizontal="center" vertical="center"/>
    </xf>
    <xf numFmtId="0" fontId="11" fillId="0" borderId="0" xfId="0" applyFont="1"/>
    <xf numFmtId="0" fontId="16" fillId="0" borderId="0" xfId="0" applyFont="1" applyAlignment="1">
      <alignment horizontal="left"/>
    </xf>
    <xf numFmtId="0" fontId="17" fillId="0" borderId="0" xfId="1" applyFont="1" applyAlignment="1"/>
    <xf numFmtId="0" fontId="18" fillId="0" borderId="0" xfId="0" applyFont="1"/>
    <xf numFmtId="0" fontId="17" fillId="0" borderId="0" xfId="0" applyFont="1"/>
    <xf numFmtId="0" fontId="16" fillId="0" borderId="1" xfId="0" applyFont="1" applyBorder="1"/>
    <xf numFmtId="0" fontId="18" fillId="0" borderId="0" xfId="0" applyFont="1" applyAlignment="1">
      <alignment horizontal="left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7" fillId="0" borderId="1" xfId="0" applyFont="1" applyBorder="1"/>
    <xf numFmtId="0" fontId="17" fillId="2" borderId="0" xfId="0" applyFont="1" applyFill="1"/>
    <xf numFmtId="0" fontId="17" fillId="3" borderId="0" xfId="0" applyFont="1" applyFill="1"/>
    <xf numFmtId="0" fontId="19" fillId="0" borderId="0" xfId="0" applyFont="1" applyAlignment="1">
      <alignment horizontal="left" vertical="center" wrapText="1"/>
    </xf>
    <xf numFmtId="167" fontId="20" fillId="0" borderId="0" xfId="3" applyNumberFormat="1" applyFont="1" applyAlignment="1">
      <alignment vertical="center"/>
    </xf>
    <xf numFmtId="0" fontId="0" fillId="4" borderId="0" xfId="0" applyFill="1" applyAlignment="1">
      <alignment horizontal="center" vertical="center"/>
    </xf>
    <xf numFmtId="49" fontId="21" fillId="4" borderId="2" xfId="0" applyNumberFormat="1" applyFont="1" applyFill="1" applyBorder="1" applyAlignment="1">
      <alignment horizontal="left" vertical="center"/>
    </xf>
    <xf numFmtId="0" fontId="2" fillId="0" borderId="2" xfId="1" applyFill="1" applyBorder="1" applyAlignment="1">
      <alignment vertical="center"/>
    </xf>
    <xf numFmtId="0" fontId="22" fillId="0" borderId="16" xfId="1" applyFont="1" applyFill="1" applyBorder="1" applyAlignment="1">
      <alignment horizontal="left" vertical="center"/>
    </xf>
    <xf numFmtId="0" fontId="22" fillId="0" borderId="17" xfId="1" applyFont="1" applyFill="1" applyBorder="1" applyAlignment="1">
      <alignment horizontal="left" vertical="center"/>
    </xf>
    <xf numFmtId="0" fontId="22" fillId="0" borderId="18" xfId="1" applyFont="1" applyFill="1" applyBorder="1" applyAlignment="1">
      <alignment horizontal="left" vertical="center"/>
    </xf>
  </cellXfs>
  <cellStyles count="4">
    <cellStyle name="Hipervínculo" xfId="1" builtinId="8"/>
    <cellStyle name="Millares" xfId="3" builtinId="3"/>
    <cellStyle name="Moneda [0]" xfId="2" builtinId="7"/>
    <cellStyle name="Normal" xfId="0" builtinId="0"/>
  </cellStyles>
  <dxfs count="47">
    <dxf>
      <border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164" formatCode="_-&quot;$&quot;* #,##0_-;\-&quot;$&quot;* #,##0_-;_-&quot;$&quot;* &quot;-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/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numFmt numFmtId="164" formatCode="_-&quot;$&quot;* #,##0_-;\-&quot;$&quot;* #,##0_-;_-&quot;$&quot;* &quot;-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164" formatCode="_-&quot;$&quot;* #,##0_-;\-&quot;$&quot;* #,##0_-;_-&quot;$&quot;* &quot;-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164" formatCode="_-&quot;$&quot;* #,##0_-;\-&quot;$&quot;* #,##0_-;_-&quot;$&quot;* &quot;-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numFmt numFmtId="164" formatCode="_-&quot;$&quot;* #,##0_-;\-&quot;$&quot;* #,##0_-;_-&quot;$&quot;* &quot;-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numFmt numFmtId="164" formatCode="_-&quot;$&quot;* #,##0_-;\-&quot;$&quot;* #,##0_-;_-&quot;$&quot;* &quot;-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164" formatCode="_-&quot;$&quot;* #,##0_-;\-&quot;$&quot;* #,##0_-;_-&quot;$&quot;* &quot;-&quot;_-;_-@_-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  <name val="Lato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  <name val="Lato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scheme val="none"/>
      </font>
      <numFmt numFmtId="0" formatCode="General"/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Lato"/>
        <family val="2"/>
        <scheme val="none"/>
      </font>
      <fill>
        <patternFill patternType="solid">
          <fgColor theme="0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strike val="0"/>
        <outline val="0"/>
        <shadow val="0"/>
        <u val="none"/>
        <vertAlign val="baseline"/>
        <sz val="11"/>
        <color auto="1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/>
      </font>
      <fill>
        <patternFill patternType="solid">
          <fgColor rgb="FF23449C"/>
          <bgColor rgb="FF136E42"/>
        </patternFill>
      </fill>
      <alignment vertical="center" textRotation="0" indent="0" justifyLastLine="0" shrinkToFit="0" readingOrder="0"/>
      <border diagonalUp="0" diagonalDown="0" outline="0">
        <left style="thin">
          <color rgb="FF136E42"/>
        </left>
        <right style="thin">
          <color rgb="FF136E42"/>
        </right>
        <top/>
        <bottom/>
      </border>
    </dxf>
    <dxf>
      <alignment vertical="center" textRotation="0" indent="0" justifyLastLine="0" shrinkToFit="0" readingOrder="0"/>
      <border diagonalUp="0" diagonalDown="0">
        <left style="thin">
          <color rgb="FF136E42"/>
        </left>
        <right style="thin">
          <color rgb="FF136E42"/>
        </right>
        <top/>
        <bottom/>
        <vertical style="thin">
          <color rgb="FF136E42"/>
        </vertical>
        <horizontal style="thin">
          <color rgb="FF136E42"/>
        </horizontal>
      </border>
    </dxf>
    <dxf>
      <border diagonalUp="0" diagonalDown="0">
        <left style="thin">
          <color rgb="FF136E42"/>
        </left>
        <right style="thin">
          <color rgb="FF136E42"/>
        </right>
        <top style="thin">
          <color rgb="FF136E42"/>
        </top>
        <bottom style="thin">
          <color rgb="FF136E4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Quicksand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Lato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Quicksand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Invisible" pivot="0" table="0" count="0" xr9:uid="{3E96FAAD-B4CC-46C5-A2CD-E58719A978BD}"/>
    <tableStyle name="Organigrama-style" pivot="0" count="3" xr9:uid="{00000000-0011-0000-FFFF-FFFF00000000}">
      <tableStyleElement type="headerRow" dxfId="46"/>
      <tableStyleElement type="firstRowStripe" dxfId="45"/>
      <tableStyleElement type="secondRowStripe" dxfId="44"/>
    </tableStyle>
  </tableStyles>
  <colors>
    <mruColors>
      <color rgb="FF136E42"/>
      <color rgb="FF9966FF"/>
      <color rgb="FFFFCC66"/>
      <color rgb="FFFF8967"/>
      <color rgb="FF22449D"/>
      <color rgb="FF69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full.com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56744</xdr:colOff>
      <xdr:row>0</xdr:row>
      <xdr:rowOff>161397</xdr:rowOff>
    </xdr:from>
    <xdr:to>
      <xdr:col>3</xdr:col>
      <xdr:colOff>518808</xdr:colOff>
      <xdr:row>4</xdr:row>
      <xdr:rowOff>56678</xdr:rowOff>
    </xdr:to>
    <xdr:pic>
      <xdr:nvPicPr>
        <xdr:cNvPr id="4" name="Imagen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A1337F-AEB9-43E9-9F6C-B22A1EFF5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765" y="161397"/>
          <a:ext cx="2140086" cy="543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295834</xdr:colOff>
      <xdr:row>1</xdr:row>
      <xdr:rowOff>26894</xdr:rowOff>
    </xdr:from>
    <xdr:to>
      <xdr:col>2</xdr:col>
      <xdr:colOff>932328</xdr:colOff>
      <xdr:row>1</xdr:row>
      <xdr:rowOff>663388</xdr:rowOff>
    </xdr:to>
    <xdr:pic>
      <xdr:nvPicPr>
        <xdr:cNvPr id="3" name="Gráfico 2" descr="Employee badge con relleno sólido">
          <a:extLst>
            <a:ext uri="{FF2B5EF4-FFF2-40B4-BE49-F238E27FC236}">
              <a16:creationId xmlns:a16="http://schemas.microsoft.com/office/drawing/2014/main" id="{CBD51BA0-BC4B-1E34-C060-E29F92669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864658" y="295835"/>
          <a:ext cx="636494" cy="63649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11:AH17" headerRowDxfId="35" dataDxfId="1" totalsRowDxfId="36" headerRowBorderDxfId="0" tableBorderDxfId="37">
  <tableColumns count="33">
    <tableColumn id="1" xr3:uid="{00000000-0010-0000-0000-000001000000}" name="Nombre de la organización" dataDxfId="34"/>
    <tableColumn id="9" xr3:uid="{4513133F-DFDC-4D8A-8517-59A32542859A}" name="¿Pertenece a España?" dataDxfId="33"/>
    <tableColumn id="2" xr3:uid="{00000000-0010-0000-0000-000002000000}" name="Dirección" dataDxfId="32"/>
    <tableColumn id="3" xr3:uid="{00000000-0010-0000-0000-000003000000}" name="Nombre colaborador" dataDxfId="31"/>
    <tableColumn id="4" xr3:uid="{00000000-0010-0000-0000-000004000000}" name="DNI" dataDxfId="30"/>
    <tableColumn id="28" xr3:uid="{48F83743-07D6-F443-A884-0D425F8572D5}" name="Categoría profesional" dataDxfId="29"/>
    <tableColumn id="26" xr3:uid="{58E94843-878E-D545-B13F-CDD3E1052CCD}" name="Estado civil" dataDxfId="28"/>
    <tableColumn id="25" xr3:uid="{A7569D0C-0F92-694A-86AE-2F1E8BB17D7E}" name="Cargas" dataDxfId="27"/>
    <tableColumn id="23" xr3:uid="{62A02141-20BD-2F46-8C68-D15CCE84FAFA}" name="Tipo" dataDxfId="26"/>
    <tableColumn id="22" xr3:uid="{D09493EE-11E5-A041-9195-A138825A5619}" name="Jornada" dataDxfId="25"/>
    <tableColumn id="8" xr3:uid="{61F78EAC-C287-419C-BD02-75825AA4FAD7}" name="Fecha de ingreso" dataDxfId="24"/>
    <tableColumn id="31" xr3:uid="{A8E71B2F-7C91-3D40-8692-178040D1EEAA}" name="Antigüedad" dataDxfId="23">
      <calculatedColumnFormula>IF(Table_1[[#This Row],[Fecha de ingreso]]="","",DATEDIF(Table_1[[#This Row],[Fecha de ingreso]],TODAY(),"Y")&amp;" años "&amp;DATEDIF(Table_1[[#This Row],[Fecha de ingreso]],TODAY(),"YM")&amp;" meses "&amp;DATEDIF(Table_1[[#This Row],[Fecha de ingreso]],TODAY(),"MD")&amp;" días")</calculatedColumnFormula>
    </tableColumn>
    <tableColumn id="5" xr3:uid="{00000000-0010-0000-0000-000005000000}" name="Año 2024 / Mes:" dataDxfId="22"/>
    <tableColumn id="11" xr3:uid="{9E5521F8-55AE-4684-9D29-4A645929ADC7}" name="Días trabajados" dataDxfId="21"/>
    <tableColumn id="10" xr3:uid="{5ECA1CC6-EE35-4820-BB74-157DA2B82A2E}" name="Bajas justificadas" dataDxfId="20"/>
    <tableColumn id="6" xr3:uid="{3FDC43B1-495E-1540-A05A-7B6906C8A872}" name="Sueldo base" dataDxfId="19" dataCellStyle="Moneda [0]"/>
    <tableColumn id="13" xr3:uid="{8C66B889-88FE-0547-AC55-7BEB8FF6D1A8}" name="Gratificación" dataDxfId="18" dataCellStyle="Moneda [0]">
      <calculatedColumnFormula>IF(Table_1[[#This Row],[Sueldo base]]*25%&gt;$E$5,$E$5,Table_1[[#This Row],[Sueldo base]]*25%)</calculatedColumnFormula>
    </tableColumn>
    <tableColumn id="32" xr3:uid="{132C006F-C3D0-43BD-A0C2-34F54AADFB2E}" name="Otros haberes tributales" dataDxfId="17" dataCellStyle="Moneda [0]"/>
    <tableColumn id="15" xr3:uid="{002BAB89-16BE-F040-ACD8-6B40E6F23D5C}" name="Total haberes tributables" dataDxfId="16" dataCellStyle="Moneda [0]">
      <calculatedColumnFormula>SUM(Table_1[[#This Row],[Sueldo base]:[Otros haberes tributales]])</calculatedColumnFormula>
    </tableColumn>
    <tableColumn id="16" xr3:uid="{4C9B7B6E-C161-5542-A662-BA433868FD5D}" name="Teletrabajo" dataDxfId="15" dataCellStyle="Moneda [0]"/>
    <tableColumn id="17" xr3:uid="{316F5F3C-3F29-E544-9CEB-26DE5A0D9683}" name="Movilización" dataDxfId="14" dataCellStyle="Moneda [0]"/>
    <tableColumn id="24" xr3:uid="{75C36AB6-966C-F74F-942B-FC9438B87DBA}" name="Colación" dataDxfId="13" dataCellStyle="Moneda [0]"/>
    <tableColumn id="27" xr3:uid="{768AFB8C-B573-9C49-AF6C-A818505F58BC}" name="Convenio(s)" dataDxfId="12" dataCellStyle="Moneda [0]"/>
    <tableColumn id="33" xr3:uid="{10B70F7A-EBF8-4B47-8487-B22776259371}" name="Otros haberes no tributales" dataDxfId="11" dataCellStyle="Moneda [0]"/>
    <tableColumn id="18" xr3:uid="{0192AEED-F335-9648-9D23-2975DA9563FC}" name="Total haberes no tributables" dataDxfId="10" dataCellStyle="Moneda [0]">
      <calculatedColumnFormula>SUM(Table_1[[#This Row],[Teletrabajo]:[Otros haberes no tributales]])</calculatedColumnFormula>
    </tableColumn>
    <tableColumn id="12" xr3:uid="{ACBF8BC4-3B51-4FAF-8DA0-DB1BAA6CD2A4}" name="Total haberes" dataDxfId="9" dataCellStyle="Moneda [0]">
      <calculatedColumnFormula>Table_1[[#This Row],[Total haberes no tributables]]+Table_1[[#This Row],[Total haberes tributables]]</calculatedColumnFormula>
    </tableColumn>
    <tableColumn id="19" xr3:uid="{6F246573-2435-0B4C-A0F0-3FA4F43A1C96}" name="Cotización previsional obligatoria" dataDxfId="8" dataCellStyle="Moneda [0]">
      <calculatedColumnFormula>Table_1[[#This Row],[Total haberes tributables]]*$E$6</calculatedColumnFormula>
    </tableColumn>
    <tableColumn id="20" xr3:uid="{AB7FB499-C03F-0D45-A042-4E7265AEBD7B}" name="Cotización salud obligatoria" dataDxfId="7" dataCellStyle="Moneda [0]">
      <calculatedColumnFormula>Table_1[[#This Row],[Total haberes tributables]]*$E$7</calculatedColumnFormula>
    </tableColumn>
    <tableColumn id="29" xr3:uid="{289A94AE-F1EE-440C-95C4-31F7C71D5108}" name="Cotización AFC" dataDxfId="6" dataCellStyle="Moneda [0]">
      <calculatedColumnFormula>Table_1[[#This Row],[Total haberes tributables]]*$E$8</calculatedColumnFormula>
    </tableColumn>
    <tableColumn id="14" xr3:uid="{79EBC013-D215-4092-A4F9-2C3A80208B39}" name="Impuesto sobre la renta" dataDxfId="5" dataCellStyle="Moneda [0]"/>
    <tableColumn id="21" xr3:uid="{0325DE26-9063-7146-970A-5D13C8CD7559}" name="Retención/ otras deducciones" dataDxfId="4" dataCellStyle="Moneda [0]"/>
    <tableColumn id="7" xr3:uid="{94204D94-A633-0D4F-9795-6284E3F2BDC4}" name="Total deducciones" dataDxfId="3" dataCellStyle="Moneda [0]"/>
    <tableColumn id="30" xr3:uid="{D9A58939-FDCD-7E47-B2B8-EB70D8A94A63}" name="(Percepciones-Deducciones)" dataDxfId="2" dataCellStyle="Moneda [0]">
      <calculatedColumnFormula>Table_1[[#This Row],[Total haberes]]-Table_1[[#This Row],[Total deducciones]]</calculatedColumnFormula>
    </tableColumn>
  </tableColumns>
  <tableStyleInfo name="Organigrama-style" showFirstColumn="1" showLastColumn="1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A26D18-8DBE-4A52-96C5-55CD2E1FB480}" name="Tabla2" displayName="Tabla2" ref="B2:B8" totalsRowShown="0" headerRowDxfId="43" dataDxfId="42">
  <autoFilter ref="B2:B8" xr:uid="{B4A26D18-8DBE-4A52-96C5-55CD2E1FB480}"/>
  <tableColumns count="1">
    <tableColumn id="1" xr3:uid="{7D7BDBF5-CC21-4189-A0DB-47848311569F}" name="Categoría profesional" dataDxfId="41"/>
  </tableColumns>
  <tableStyleInfo name="Organigrama-style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DA60763-A0F1-4878-9EA6-32C86929AFBF}" name="Tabla24" displayName="Tabla24" ref="D2:D8" totalsRowShown="0" headerRowDxfId="40" dataDxfId="39">
  <autoFilter ref="D2:D8" xr:uid="{8DA60763-A0F1-4878-9EA6-32C86929AFBF}"/>
  <tableColumns count="1">
    <tableColumn id="1" xr3:uid="{DA4E5B47-BCA2-456E-B37E-2F0DEB58AD5D}" name="Estado civil" dataDxfId="38"/>
  </tableColumns>
  <tableStyleInfo name="Organigrama-style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full.com/excel/crea-y-gestiona-una-nomina-de-empleados-en-excel-guia-completa-con-plantilla-gratis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Z1007"/>
  <sheetViews>
    <sheetView showGridLines="0" tabSelected="1" zoomScale="94" zoomScaleNormal="94" workbookViewId="0">
      <selection activeCell="B27" sqref="B27:J27"/>
    </sheetView>
  </sheetViews>
  <sheetFormatPr baseColWidth="10" defaultColWidth="14.44140625" defaultRowHeight="15" customHeight="1"/>
  <cols>
    <col min="1" max="1" width="2.21875" style="57" customWidth="1"/>
    <col min="2" max="2" width="13.77734375" style="57" customWidth="1"/>
    <col min="3" max="3" width="10.6640625" style="57" customWidth="1"/>
    <col min="4" max="4" width="12.6640625" style="57" customWidth="1"/>
    <col min="5" max="26" width="10.6640625" style="57" customWidth="1"/>
    <col min="27" max="16384" width="14.44140625" style="57"/>
  </cols>
  <sheetData>
    <row r="3" spans="2:26" ht="4.8" customHeight="1"/>
    <row r="5" spans="2:26" ht="13.8" customHeight="1"/>
    <row r="6" spans="2:26" s="60" customFormat="1" ht="15.6">
      <c r="B6" s="58" t="s">
        <v>68</v>
      </c>
    </row>
    <row r="7" spans="2:26" s="61" customFormat="1" ht="9.6" customHeight="1"/>
    <row r="8" spans="2:26" s="60" customFormat="1" ht="15.6">
      <c r="B8" s="62" t="s">
        <v>32</v>
      </c>
    </row>
    <row r="9" spans="2:26" s="60" customFormat="1" ht="6" customHeight="1"/>
    <row r="10" spans="2:26" s="60" customFormat="1" ht="18" customHeight="1">
      <c r="B10" s="63" t="s">
        <v>70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2:26" s="60" customFormat="1" ht="15.6"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2:26" s="60" customFormat="1" ht="7.2" customHeight="1"/>
    <row r="13" spans="2:26" s="60" customFormat="1" ht="18" customHeight="1">
      <c r="B13" s="63" t="s">
        <v>71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2:26" s="60" customFormat="1" ht="15" customHeight="1"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</row>
    <row r="15" spans="2:26" s="60" customFormat="1" ht="13.2" customHeight="1">
      <c r="B15" s="64"/>
      <c r="C15" s="64"/>
      <c r="D15" s="64"/>
      <c r="E15" s="64"/>
      <c r="F15" s="64"/>
      <c r="G15" s="64"/>
      <c r="H15" s="64"/>
      <c r="I15" s="64"/>
    </row>
    <row r="16" spans="2:26" s="60" customFormat="1" ht="28.2" customHeight="1">
      <c r="B16" s="65" t="s">
        <v>72</v>
      </c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pans="2:16" s="60" customFormat="1" ht="8.4" customHeight="1">
      <c r="B17" s="64"/>
      <c r="C17" s="64"/>
      <c r="D17" s="64"/>
      <c r="E17" s="64"/>
      <c r="F17" s="64"/>
      <c r="G17" s="64"/>
      <c r="H17" s="64"/>
      <c r="I17" s="64"/>
    </row>
    <row r="18" spans="2:16" s="60" customFormat="1" ht="15" customHeight="1">
      <c r="B18" s="65" t="s">
        <v>73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6"/>
    </row>
    <row r="19" spans="2:16" s="60" customFormat="1" ht="11.4" customHeight="1">
      <c r="B19" s="64"/>
      <c r="C19" s="64"/>
      <c r="D19" s="64"/>
      <c r="E19" s="64"/>
      <c r="F19" s="64"/>
      <c r="G19" s="64"/>
      <c r="H19" s="64"/>
      <c r="I19" s="64"/>
      <c r="M19" s="67"/>
    </row>
    <row r="20" spans="2:16" s="60" customFormat="1" ht="15" customHeight="1">
      <c r="B20" s="65" t="s">
        <v>74</v>
      </c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6"/>
    </row>
    <row r="21" spans="2:16" s="60" customFormat="1" ht="14.25" customHeight="1"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</row>
    <row r="22" spans="2:16" s="60" customFormat="1" ht="14.25" customHeight="1"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</row>
    <row r="23" spans="2:16" s="60" customFormat="1" ht="34.799999999999997" customHeight="1">
      <c r="B23" s="65" t="s">
        <v>75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</row>
    <row r="24" spans="2:16" s="61" customFormat="1" ht="15.6">
      <c r="B24" s="68"/>
    </row>
    <row r="25" spans="2:16" s="61" customFormat="1" ht="15.6">
      <c r="B25" s="71" t="s">
        <v>69</v>
      </c>
      <c r="C25" s="71"/>
      <c r="D25" s="71"/>
      <c r="E25" s="71"/>
      <c r="F25" s="71"/>
      <c r="G25" s="71"/>
    </row>
    <row r="26" spans="2:16" s="61" customFormat="1" ht="16.2" thickBot="1"/>
    <row r="27" spans="2:16" s="61" customFormat="1" ht="16.2" thickBot="1">
      <c r="B27" s="76" t="s">
        <v>77</v>
      </c>
      <c r="C27" s="77"/>
      <c r="D27" s="77"/>
      <c r="E27" s="77"/>
      <c r="F27" s="77"/>
      <c r="G27" s="77"/>
      <c r="H27" s="77"/>
      <c r="I27" s="77"/>
      <c r="J27" s="78"/>
      <c r="K27" s="75"/>
      <c r="L27" s="75"/>
      <c r="M27" s="75"/>
      <c r="N27" s="69"/>
      <c r="O27" s="69"/>
      <c r="P27" s="69"/>
    </row>
    <row r="28" spans="2:16" s="61" customFormat="1" ht="15.75" customHeight="1">
      <c r="B28" s="59"/>
      <c r="C28" s="59"/>
      <c r="D28" s="59"/>
      <c r="L28" s="69"/>
      <c r="M28" s="69"/>
      <c r="N28" s="69"/>
      <c r="O28" s="69"/>
      <c r="P28" s="69"/>
    </row>
    <row r="29" spans="2:16" s="61" customFormat="1" ht="15.75" customHeight="1">
      <c r="L29" s="69"/>
      <c r="M29" s="69"/>
      <c r="N29" s="69"/>
      <c r="O29" s="69"/>
      <c r="P29" s="69"/>
    </row>
    <row r="30" spans="2:16" s="61" customFormat="1" ht="15.75" customHeight="1">
      <c r="B30" s="68"/>
      <c r="L30" s="69"/>
      <c r="M30" s="69"/>
      <c r="N30" s="69"/>
      <c r="O30" s="69"/>
      <c r="P30" s="69"/>
    </row>
    <row r="31" spans="2:16" s="61" customFormat="1" ht="15.75" customHeight="1">
      <c r="F31" s="70"/>
      <c r="L31" s="69"/>
      <c r="M31" s="69"/>
      <c r="N31" s="69"/>
      <c r="O31" s="69"/>
      <c r="P31" s="69"/>
    </row>
    <row r="32" spans="2:16" s="61" customFormat="1" ht="15.75" customHeight="1"/>
    <row r="33" s="61" customFormat="1" ht="15.75" customHeight="1"/>
    <row r="34" s="61" customFormat="1" ht="15.75" customHeight="1"/>
    <row r="35" s="61" customFormat="1" ht="15.75" customHeight="1"/>
    <row r="36" s="61" customFormat="1" ht="15.75" customHeight="1"/>
    <row r="37" s="61" customFormat="1" ht="15.75" customHeight="1"/>
    <row r="38" s="61" customFormat="1" ht="15.75" customHeight="1"/>
    <row r="39" s="57" customFormat="1" ht="15.75" customHeight="1"/>
    <row r="40" s="57" customFormat="1" ht="15.75" customHeight="1"/>
    <row r="41" s="57" customFormat="1" ht="15.75" customHeight="1"/>
    <row r="42" s="57" customFormat="1" ht="15.75" customHeight="1"/>
    <row r="43" s="57" customFormat="1" ht="15.75" customHeight="1"/>
    <row r="44" s="57" customFormat="1" ht="15.75" customHeight="1"/>
    <row r="45" s="57" customFormat="1" ht="15.75" customHeight="1"/>
    <row r="46" s="57" customFormat="1" ht="15.75" customHeight="1"/>
    <row r="47" s="57" customFormat="1" ht="15.75" customHeight="1"/>
    <row r="48" s="57" customFormat="1" ht="15.75" customHeight="1"/>
    <row r="49" s="57" customFormat="1" ht="15.75" customHeight="1"/>
    <row r="50" s="57" customFormat="1" ht="15.75" customHeight="1"/>
    <row r="51" s="57" customFormat="1" ht="15.75" customHeight="1"/>
    <row r="52" s="57" customFormat="1" ht="15.75" customHeight="1"/>
    <row r="53" s="57" customFormat="1" ht="15.75" customHeight="1"/>
    <row r="54" s="57" customFormat="1" ht="15.75" customHeight="1"/>
    <row r="55" s="57" customFormat="1" ht="15.75" customHeight="1"/>
    <row r="56" s="57" customFormat="1" ht="15.75" customHeight="1"/>
    <row r="57" s="57" customFormat="1" ht="15.75" customHeight="1"/>
    <row r="58" s="57" customFormat="1" ht="15.75" customHeight="1"/>
    <row r="59" s="57" customFormat="1" ht="15.75" customHeight="1"/>
    <row r="60" s="57" customFormat="1" ht="15.75" customHeight="1"/>
    <row r="61" s="57" customFormat="1" ht="15.75" customHeight="1"/>
    <row r="62" s="57" customFormat="1" ht="15.75" customHeight="1"/>
    <row r="63" s="57" customFormat="1" ht="15.75" customHeight="1"/>
    <row r="64" s="57" customFormat="1" ht="15.75" customHeight="1"/>
    <row r="65" s="57" customFormat="1" ht="15.75" customHeight="1"/>
    <row r="66" s="57" customFormat="1" ht="15.75" customHeight="1"/>
    <row r="67" s="57" customFormat="1" ht="15.75" customHeight="1"/>
    <row r="68" s="57" customFormat="1" ht="15.75" customHeight="1"/>
    <row r="69" s="57" customFormat="1" ht="15.75" customHeight="1"/>
    <row r="70" s="57" customFormat="1" ht="15.75" customHeight="1"/>
    <row r="71" s="57" customFormat="1" ht="15.75" customHeight="1"/>
    <row r="72" s="57" customFormat="1" ht="15.75" customHeight="1"/>
    <row r="73" s="57" customFormat="1" ht="15.75" customHeight="1"/>
    <row r="74" s="57" customFormat="1" ht="15.75" customHeight="1"/>
    <row r="75" s="57" customFormat="1" ht="15.75" customHeight="1"/>
    <row r="76" s="57" customFormat="1" ht="15.75" customHeight="1"/>
    <row r="77" s="57" customFormat="1" ht="15.75" customHeight="1"/>
    <row r="78" s="57" customFormat="1" ht="15.75" customHeight="1"/>
    <row r="79" s="57" customFormat="1" ht="15.75" customHeight="1"/>
    <row r="80" s="57" customFormat="1" ht="15.75" customHeight="1"/>
    <row r="81" s="57" customFormat="1" ht="15.75" customHeight="1"/>
    <row r="82" s="57" customFormat="1" ht="15.75" customHeight="1"/>
    <row r="83" s="57" customFormat="1" ht="15.75" customHeight="1"/>
    <row r="84" s="57" customFormat="1" ht="15.75" customHeight="1"/>
    <row r="85" s="57" customFormat="1" ht="15.75" customHeight="1"/>
    <row r="86" s="57" customFormat="1" ht="15.75" customHeight="1"/>
    <row r="87" s="57" customFormat="1" ht="15.75" customHeight="1"/>
    <row r="88" s="57" customFormat="1" ht="15.75" customHeight="1"/>
    <row r="89" s="57" customFormat="1" ht="15.75" customHeight="1"/>
    <row r="90" s="57" customFormat="1" ht="15.75" customHeight="1"/>
    <row r="91" s="57" customFormat="1" ht="15.75" customHeight="1"/>
    <row r="92" s="57" customFormat="1" ht="15.75" customHeight="1"/>
    <row r="93" s="57" customFormat="1" ht="15.75" customHeight="1"/>
    <row r="94" s="57" customFormat="1" ht="15.75" customHeight="1"/>
    <row r="95" s="57" customFormat="1" ht="15.75" customHeight="1"/>
    <row r="96" s="57" customFormat="1" ht="15.75" customHeight="1"/>
    <row r="97" s="57" customFormat="1" ht="15.75" customHeight="1"/>
    <row r="98" s="57" customFormat="1" ht="15.75" customHeight="1"/>
    <row r="99" s="57" customFormat="1" ht="15.75" customHeight="1"/>
    <row r="100" s="57" customFormat="1" ht="15.75" customHeight="1"/>
    <row r="101" s="57" customFormat="1" ht="15.75" customHeight="1"/>
    <row r="102" s="57" customFormat="1" ht="15.75" customHeight="1"/>
    <row r="103" s="57" customFormat="1" ht="15.75" customHeight="1"/>
    <row r="104" s="57" customFormat="1" ht="15.75" customHeight="1"/>
    <row r="105" s="57" customFormat="1" ht="15.75" customHeight="1"/>
    <row r="106" s="57" customFormat="1" ht="15.75" customHeight="1"/>
    <row r="107" s="57" customFormat="1" ht="15.75" customHeight="1"/>
    <row r="108" s="57" customFormat="1" ht="15.75" customHeight="1"/>
    <row r="109" s="57" customFormat="1" ht="15.75" customHeight="1"/>
    <row r="110" s="57" customFormat="1" ht="15.75" customHeight="1"/>
    <row r="111" s="57" customFormat="1" ht="15.75" customHeight="1"/>
    <row r="112" s="57" customFormat="1" ht="15.75" customHeight="1"/>
    <row r="113" s="57" customFormat="1" ht="15.75" customHeight="1"/>
    <row r="114" s="57" customFormat="1" ht="15.75" customHeight="1"/>
    <row r="115" s="57" customFormat="1" ht="15.75" customHeight="1"/>
    <row r="116" s="57" customFormat="1" ht="15.75" customHeight="1"/>
    <row r="117" s="57" customFormat="1" ht="15.75" customHeight="1"/>
    <row r="118" s="57" customFormat="1" ht="15.75" customHeight="1"/>
    <row r="119" s="57" customFormat="1" ht="15.75" customHeight="1"/>
    <row r="120" s="57" customFormat="1" ht="15.75" customHeight="1"/>
    <row r="121" s="57" customFormat="1" ht="15.75" customHeight="1"/>
    <row r="122" s="57" customFormat="1" ht="15.75" customHeight="1"/>
    <row r="123" s="57" customFormat="1" ht="15.75" customHeight="1"/>
    <row r="124" s="57" customFormat="1" ht="15.75" customHeight="1"/>
    <row r="125" s="57" customFormat="1" ht="15.75" customHeight="1"/>
    <row r="126" s="57" customFormat="1" ht="15.75" customHeight="1"/>
    <row r="127" s="57" customFormat="1" ht="15.75" customHeight="1"/>
    <row r="128" s="57" customFormat="1" ht="15.75" customHeight="1"/>
    <row r="129" s="57" customFormat="1" ht="15.75" customHeight="1"/>
    <row r="130" s="57" customFormat="1" ht="15.75" customHeight="1"/>
    <row r="131" s="57" customFormat="1" ht="15.75" customHeight="1"/>
    <row r="132" s="57" customFormat="1" ht="15.75" customHeight="1"/>
    <row r="133" s="57" customFormat="1" ht="15.75" customHeight="1"/>
    <row r="134" s="57" customFormat="1" ht="15.75" customHeight="1"/>
    <row r="135" s="57" customFormat="1" ht="15.75" customHeight="1"/>
    <row r="136" s="57" customFormat="1" ht="15.75" customHeight="1"/>
    <row r="137" s="57" customFormat="1" ht="15.75" customHeight="1"/>
    <row r="138" s="57" customFormat="1" ht="15.75" customHeight="1"/>
    <row r="139" s="57" customFormat="1" ht="15.75" customHeight="1"/>
    <row r="140" s="57" customFormat="1" ht="15.75" customHeight="1"/>
    <row r="141" s="57" customFormat="1" ht="15.75" customHeight="1"/>
    <row r="142" s="57" customFormat="1" ht="15.75" customHeight="1"/>
    <row r="143" s="57" customFormat="1" ht="15.75" customHeight="1"/>
    <row r="144" s="57" customFormat="1" ht="15.75" customHeight="1"/>
    <row r="145" s="57" customFormat="1" ht="15.75" customHeight="1"/>
    <row r="146" s="57" customFormat="1" ht="15.75" customHeight="1"/>
    <row r="147" s="57" customFormat="1" ht="15.75" customHeight="1"/>
    <row r="148" s="57" customFormat="1" ht="15.75" customHeight="1"/>
    <row r="149" s="57" customFormat="1" ht="15.75" customHeight="1"/>
    <row r="150" s="57" customFormat="1" ht="15.75" customHeight="1"/>
    <row r="151" s="57" customFormat="1" ht="15.75" customHeight="1"/>
    <row r="152" s="57" customFormat="1" ht="15.75" customHeight="1"/>
    <row r="153" s="57" customFormat="1" ht="15.75" customHeight="1"/>
    <row r="154" s="57" customFormat="1" ht="15.75" customHeight="1"/>
    <row r="155" s="57" customFormat="1" ht="15.75" customHeight="1"/>
    <row r="156" s="57" customFormat="1" ht="15.75" customHeight="1"/>
    <row r="157" s="57" customFormat="1" ht="15.75" customHeight="1"/>
    <row r="158" s="57" customFormat="1" ht="15.75" customHeight="1"/>
    <row r="159" s="57" customFormat="1" ht="15.75" customHeight="1"/>
    <row r="160" s="57" customFormat="1" ht="15.75" customHeight="1"/>
    <row r="161" s="57" customFormat="1" ht="15.75" customHeight="1"/>
    <row r="162" s="57" customFormat="1" ht="15.75" customHeight="1"/>
    <row r="163" s="57" customFormat="1" ht="15.75" customHeight="1"/>
    <row r="164" s="57" customFormat="1" ht="15.75" customHeight="1"/>
    <row r="165" s="57" customFormat="1" ht="15.75" customHeight="1"/>
    <row r="166" s="57" customFormat="1" ht="15.75" customHeight="1"/>
    <row r="167" s="57" customFormat="1" ht="15.75" customHeight="1"/>
    <row r="168" s="57" customFormat="1" ht="15.75" customHeight="1"/>
    <row r="169" s="57" customFormat="1" ht="15.75" customHeight="1"/>
    <row r="170" s="57" customFormat="1" ht="15.75" customHeight="1"/>
    <row r="171" s="57" customFormat="1" ht="15.75" customHeight="1"/>
    <row r="172" s="57" customFormat="1" ht="15.75" customHeight="1"/>
    <row r="173" s="57" customFormat="1" ht="15.75" customHeight="1"/>
    <row r="174" s="57" customFormat="1" ht="15.75" customHeight="1"/>
    <row r="175" s="57" customFormat="1" ht="15.75" customHeight="1"/>
    <row r="176" s="57" customFormat="1" ht="15.75" customHeight="1"/>
    <row r="177" s="57" customFormat="1" ht="15.75" customHeight="1"/>
    <row r="178" s="57" customFormat="1" ht="15.75" customHeight="1"/>
    <row r="179" s="57" customFormat="1" ht="15.75" customHeight="1"/>
    <row r="180" s="57" customFormat="1" ht="15.75" customHeight="1"/>
    <row r="181" s="57" customFormat="1" ht="15.75" customHeight="1"/>
    <row r="182" s="57" customFormat="1" ht="15.75" customHeight="1"/>
    <row r="183" s="57" customFormat="1" ht="15.75" customHeight="1"/>
    <row r="184" s="57" customFormat="1" ht="15.75" customHeight="1"/>
    <row r="185" s="57" customFormat="1" ht="15.75" customHeight="1"/>
    <row r="186" s="57" customFormat="1" ht="15.75" customHeight="1"/>
    <row r="187" s="57" customFormat="1" ht="15.75" customHeight="1"/>
    <row r="188" s="57" customFormat="1" ht="15.75" customHeight="1"/>
    <row r="189" s="57" customFormat="1" ht="15.75" customHeight="1"/>
    <row r="190" s="57" customFormat="1" ht="15.75" customHeight="1"/>
    <row r="191" s="57" customFormat="1" ht="15.75" customHeight="1"/>
    <row r="192" s="57" customFormat="1" ht="15.75" customHeight="1"/>
    <row r="193" s="57" customFormat="1" ht="15.75" customHeight="1"/>
    <row r="194" s="57" customFormat="1" ht="15.75" customHeight="1"/>
    <row r="195" s="57" customFormat="1" ht="15.75" customHeight="1"/>
    <row r="196" s="57" customFormat="1" ht="15.75" customHeight="1"/>
    <row r="197" s="57" customFormat="1" ht="15.75" customHeight="1"/>
    <row r="198" s="57" customFormat="1" ht="15.75" customHeight="1"/>
    <row r="199" s="57" customFormat="1" ht="15.75" customHeight="1"/>
    <row r="200" s="57" customFormat="1" ht="15.75" customHeight="1"/>
    <row r="201" s="57" customFormat="1" ht="15.75" customHeight="1"/>
    <row r="202" s="57" customFormat="1" ht="15.75" customHeight="1"/>
    <row r="203" s="57" customFormat="1" ht="15.75" customHeight="1"/>
    <row r="204" s="57" customFormat="1" ht="15.75" customHeight="1"/>
    <row r="205" s="57" customFormat="1" ht="15.75" customHeight="1"/>
    <row r="206" s="57" customFormat="1" ht="15.75" customHeight="1"/>
    <row r="207" s="57" customFormat="1" ht="15.75" customHeight="1"/>
    <row r="208" s="57" customFormat="1" ht="15.75" customHeight="1"/>
    <row r="209" s="57" customFormat="1" ht="15.75" customHeight="1"/>
    <row r="210" s="57" customFormat="1" ht="15.75" customHeight="1"/>
    <row r="211" s="57" customFormat="1" ht="15.75" customHeight="1"/>
    <row r="212" s="57" customFormat="1" ht="15.75" customHeight="1"/>
    <row r="213" s="57" customFormat="1" ht="15.75" customHeight="1"/>
    <row r="214" s="57" customFormat="1" ht="15.75" customHeight="1"/>
    <row r="215" s="57" customFormat="1" ht="15.75" customHeight="1"/>
    <row r="216" s="57" customFormat="1" ht="15.75" customHeight="1"/>
    <row r="217" s="57" customFormat="1" ht="15.75" customHeight="1"/>
    <row r="218" s="57" customFormat="1" ht="15.75" customHeight="1"/>
    <row r="219" s="57" customFormat="1" ht="15.75" customHeight="1"/>
    <row r="220" s="57" customFormat="1" ht="15.75" customHeight="1"/>
    <row r="221" s="57" customFormat="1" ht="15.75" customHeight="1"/>
    <row r="222" s="57" customFormat="1" ht="15.75" customHeight="1"/>
    <row r="223" s="57" customFormat="1" ht="15.75" customHeight="1"/>
    <row r="224" s="57" customFormat="1" ht="15.75" customHeight="1"/>
    <row r="225" s="57" customFormat="1" ht="15.75" customHeight="1"/>
    <row r="226" s="57" customFormat="1" ht="15.75" customHeight="1"/>
    <row r="227" s="57" customFormat="1" ht="15.75" customHeight="1"/>
    <row r="228" s="57" customFormat="1" ht="15.75" customHeight="1"/>
    <row r="229" s="57" customFormat="1" ht="15.75" customHeight="1"/>
    <row r="230" s="57" customFormat="1" ht="15.75" customHeight="1"/>
    <row r="231" s="57" customFormat="1" ht="15.75" customHeight="1"/>
    <row r="232" s="57" customFormat="1" ht="15.75" customHeight="1"/>
    <row r="233" s="57" customFormat="1" ht="15.75" customHeight="1"/>
    <row r="234" s="57" customFormat="1" ht="15.75" customHeight="1"/>
    <row r="235" s="57" customFormat="1" ht="15.75" customHeight="1"/>
    <row r="236" s="57" customFormat="1" ht="15.75" customHeight="1"/>
    <row r="237" s="57" customFormat="1" ht="15.75" customHeight="1"/>
    <row r="238" s="57" customFormat="1" ht="15.75" customHeight="1"/>
    <row r="239" s="57" customFormat="1" ht="15.75" customHeight="1"/>
    <row r="240" s="57" customFormat="1" ht="15.75" customHeight="1"/>
    <row r="241" s="57" customFormat="1" ht="15.75" customHeight="1"/>
    <row r="242" s="57" customFormat="1" ht="15.75" customHeight="1"/>
    <row r="243" s="57" customFormat="1" ht="15.75" customHeight="1"/>
    <row r="244" s="57" customFormat="1" ht="15.75" customHeight="1"/>
    <row r="245" s="57" customFormat="1" ht="15.75" customHeight="1"/>
    <row r="246" s="57" customFormat="1" ht="15.75" customHeight="1"/>
    <row r="247" s="57" customFormat="1" ht="15.75" customHeight="1"/>
    <row r="248" s="57" customFormat="1" ht="15.75" customHeight="1"/>
    <row r="249" s="57" customFormat="1" ht="15.75" customHeight="1"/>
    <row r="250" s="57" customFormat="1" ht="15.75" customHeight="1"/>
    <row r="251" s="57" customFormat="1" ht="15.75" customHeight="1"/>
    <row r="252" s="57" customFormat="1" ht="15.75" customHeight="1"/>
    <row r="253" s="57" customFormat="1" ht="15.75" customHeight="1"/>
    <row r="254" s="57" customFormat="1" ht="15.75" customHeight="1"/>
    <row r="255" s="57" customFormat="1" ht="15.75" customHeight="1"/>
    <row r="256" s="57" customFormat="1" ht="15.75" customHeight="1"/>
    <row r="257" s="57" customFormat="1" ht="15.75" customHeight="1"/>
    <row r="258" s="57" customFormat="1" ht="15.75" customHeight="1"/>
    <row r="259" s="57" customFormat="1" ht="15.75" customHeight="1"/>
    <row r="260" s="57" customFormat="1" ht="15.75" customHeight="1"/>
    <row r="261" s="57" customFormat="1" ht="15.75" customHeight="1"/>
    <row r="262" s="57" customFormat="1" ht="15.75" customHeight="1"/>
    <row r="263" s="57" customFormat="1" ht="15.75" customHeight="1"/>
    <row r="264" s="57" customFormat="1" ht="15.75" customHeight="1"/>
    <row r="265" s="57" customFormat="1" ht="15.75" customHeight="1"/>
    <row r="266" s="57" customFormat="1" ht="15.75" customHeight="1"/>
    <row r="267" s="57" customFormat="1" ht="15.75" customHeight="1"/>
    <row r="268" s="57" customFormat="1" ht="15.75" customHeight="1"/>
    <row r="269" s="57" customFormat="1" ht="15.75" customHeight="1"/>
    <row r="270" s="57" customFormat="1" ht="15.75" customHeight="1"/>
    <row r="271" s="57" customFormat="1" ht="15.75" customHeight="1"/>
    <row r="272" s="57" customFormat="1" ht="15.75" customHeight="1"/>
    <row r="273" s="57" customFormat="1" ht="15.75" customHeight="1"/>
    <row r="274" s="57" customFormat="1" ht="15.75" customHeight="1"/>
    <row r="275" s="57" customFormat="1" ht="15.75" customHeight="1"/>
    <row r="276" s="57" customFormat="1" ht="15.75" customHeight="1"/>
    <row r="277" s="57" customFormat="1" ht="15.75" customHeight="1"/>
    <row r="278" s="57" customFormat="1" ht="15.75" customHeight="1"/>
    <row r="279" s="57" customFormat="1" ht="15.75" customHeight="1"/>
    <row r="280" s="57" customFormat="1" ht="15.75" customHeight="1"/>
    <row r="281" s="57" customFormat="1" ht="15.75" customHeight="1"/>
    <row r="282" s="57" customFormat="1" ht="15.75" customHeight="1"/>
    <row r="283" s="57" customFormat="1" ht="15.75" customHeight="1"/>
    <row r="284" s="57" customFormat="1" ht="15.75" customHeight="1"/>
    <row r="285" s="57" customFormat="1" ht="15.75" customHeight="1"/>
    <row r="286" s="57" customFormat="1" ht="15.75" customHeight="1"/>
    <row r="287" s="57" customFormat="1" ht="15.75" customHeight="1"/>
    <row r="288" s="57" customFormat="1" ht="15.75" customHeight="1"/>
    <row r="289" s="57" customFormat="1" ht="15.75" customHeight="1"/>
    <row r="290" s="57" customFormat="1" ht="15.75" customHeight="1"/>
    <row r="291" s="57" customFormat="1" ht="15.75" customHeight="1"/>
    <row r="292" s="57" customFormat="1" ht="15.75" customHeight="1"/>
    <row r="293" s="57" customFormat="1" ht="15.75" customHeight="1"/>
    <row r="294" s="57" customFormat="1" ht="15.75" customHeight="1"/>
    <row r="295" s="57" customFormat="1" ht="15.75" customHeight="1"/>
    <row r="296" s="57" customFormat="1" ht="15.75" customHeight="1"/>
    <row r="297" s="57" customFormat="1" ht="15.75" customHeight="1"/>
    <row r="298" s="57" customFormat="1" ht="15.75" customHeight="1"/>
    <row r="299" s="57" customFormat="1" ht="15.75" customHeight="1"/>
    <row r="300" s="57" customFormat="1" ht="15.75" customHeight="1"/>
    <row r="301" s="57" customFormat="1" ht="15.75" customHeight="1"/>
    <row r="302" s="57" customFormat="1" ht="15.75" customHeight="1"/>
    <row r="303" s="57" customFormat="1" ht="15.75" customHeight="1"/>
    <row r="304" s="57" customFormat="1" ht="15.75" customHeight="1"/>
    <row r="305" s="57" customFormat="1" ht="15.75" customHeight="1"/>
    <row r="306" s="57" customFormat="1" ht="15.75" customHeight="1"/>
    <row r="307" s="57" customFormat="1" ht="15.75" customHeight="1"/>
    <row r="308" s="57" customFormat="1" ht="15.75" customHeight="1"/>
    <row r="309" s="57" customFormat="1" ht="15.75" customHeight="1"/>
    <row r="310" s="57" customFormat="1" ht="15.75" customHeight="1"/>
    <row r="311" s="57" customFormat="1" ht="15.75" customHeight="1"/>
    <row r="312" s="57" customFormat="1" ht="15.75" customHeight="1"/>
    <row r="313" s="57" customFormat="1" ht="15.75" customHeight="1"/>
    <row r="314" s="57" customFormat="1" ht="15.75" customHeight="1"/>
    <row r="315" s="57" customFormat="1" ht="15.75" customHeight="1"/>
    <row r="316" s="57" customFormat="1" ht="15.75" customHeight="1"/>
    <row r="317" s="57" customFormat="1" ht="15.75" customHeight="1"/>
    <row r="318" s="57" customFormat="1" ht="15.75" customHeight="1"/>
    <row r="319" s="57" customFormat="1" ht="15.75" customHeight="1"/>
    <row r="320" s="57" customFormat="1" ht="15.75" customHeight="1"/>
    <row r="321" s="57" customFormat="1" ht="15.75" customHeight="1"/>
    <row r="322" s="57" customFormat="1" ht="15.75" customHeight="1"/>
    <row r="323" s="57" customFormat="1" ht="15.75" customHeight="1"/>
    <row r="324" s="57" customFormat="1" ht="15.75" customHeight="1"/>
    <row r="325" s="57" customFormat="1" ht="15.75" customHeight="1"/>
    <row r="326" s="57" customFormat="1" ht="15.75" customHeight="1"/>
    <row r="327" s="57" customFormat="1" ht="15.75" customHeight="1"/>
    <row r="328" s="57" customFormat="1" ht="15.75" customHeight="1"/>
    <row r="329" s="57" customFormat="1" ht="15.75" customHeight="1"/>
    <row r="330" s="57" customFormat="1" ht="15.75" customHeight="1"/>
    <row r="331" s="57" customFormat="1" ht="15.75" customHeight="1"/>
    <row r="332" s="57" customFormat="1" ht="15.75" customHeight="1"/>
    <row r="333" s="57" customFormat="1" ht="15.75" customHeight="1"/>
    <row r="334" s="57" customFormat="1" ht="15.75" customHeight="1"/>
    <row r="335" s="57" customFormat="1" ht="15.75" customHeight="1"/>
    <row r="336" s="57" customFormat="1" ht="15.75" customHeight="1"/>
    <row r="337" s="57" customFormat="1" ht="15.75" customHeight="1"/>
    <row r="338" s="57" customFormat="1" ht="15.75" customHeight="1"/>
    <row r="339" s="57" customFormat="1" ht="15.75" customHeight="1"/>
    <row r="340" s="57" customFormat="1" ht="15.75" customHeight="1"/>
    <row r="341" s="57" customFormat="1" ht="15.75" customHeight="1"/>
    <row r="342" s="57" customFormat="1" ht="15.75" customHeight="1"/>
    <row r="343" s="57" customFormat="1" ht="15.75" customHeight="1"/>
    <row r="344" s="57" customFormat="1" ht="15.75" customHeight="1"/>
    <row r="345" s="57" customFormat="1" ht="15.75" customHeight="1"/>
    <row r="346" s="57" customFormat="1" ht="15.75" customHeight="1"/>
    <row r="347" s="57" customFormat="1" ht="15.75" customHeight="1"/>
    <row r="348" s="57" customFormat="1" ht="15.75" customHeight="1"/>
    <row r="349" s="57" customFormat="1" ht="15.75" customHeight="1"/>
    <row r="350" s="57" customFormat="1" ht="15.75" customHeight="1"/>
    <row r="351" s="57" customFormat="1" ht="15.75" customHeight="1"/>
    <row r="352" s="57" customFormat="1" ht="15.75" customHeight="1"/>
    <row r="353" s="57" customFormat="1" ht="15.75" customHeight="1"/>
    <row r="354" s="57" customFormat="1" ht="15.75" customHeight="1"/>
    <row r="355" s="57" customFormat="1" ht="15.75" customHeight="1"/>
    <row r="356" s="57" customFormat="1" ht="15.75" customHeight="1"/>
    <row r="357" s="57" customFormat="1" ht="15.75" customHeight="1"/>
    <row r="358" s="57" customFormat="1" ht="15.75" customHeight="1"/>
    <row r="359" s="57" customFormat="1" ht="15.75" customHeight="1"/>
    <row r="360" s="57" customFormat="1" ht="15.75" customHeight="1"/>
    <row r="361" s="57" customFormat="1" ht="15.75" customHeight="1"/>
    <row r="362" s="57" customFormat="1" ht="15.75" customHeight="1"/>
    <row r="363" s="57" customFormat="1" ht="15.75" customHeight="1"/>
    <row r="364" s="57" customFormat="1" ht="15.75" customHeight="1"/>
    <row r="365" s="57" customFormat="1" ht="15.75" customHeight="1"/>
    <row r="366" s="57" customFormat="1" ht="15.75" customHeight="1"/>
    <row r="367" s="57" customFormat="1" ht="15.75" customHeight="1"/>
    <row r="368" s="57" customFormat="1" ht="15.75" customHeight="1"/>
    <row r="369" s="57" customFormat="1" ht="15.75" customHeight="1"/>
    <row r="370" s="57" customFormat="1" ht="15.75" customHeight="1"/>
    <row r="371" s="57" customFormat="1" ht="15.75" customHeight="1"/>
    <row r="372" s="57" customFormat="1" ht="15.75" customHeight="1"/>
    <row r="373" s="57" customFormat="1" ht="15.75" customHeight="1"/>
    <row r="374" s="57" customFormat="1" ht="15.75" customHeight="1"/>
    <row r="375" s="57" customFormat="1" ht="15.75" customHeight="1"/>
    <row r="376" s="57" customFormat="1" ht="15.75" customHeight="1"/>
    <row r="377" s="57" customFormat="1" ht="15.75" customHeight="1"/>
    <row r="378" s="57" customFormat="1" ht="15.75" customHeight="1"/>
    <row r="379" s="57" customFormat="1" ht="15.75" customHeight="1"/>
    <row r="380" s="57" customFormat="1" ht="15.75" customHeight="1"/>
    <row r="381" s="57" customFormat="1" ht="15.75" customHeight="1"/>
    <row r="382" s="57" customFormat="1" ht="15.75" customHeight="1"/>
    <row r="383" s="57" customFormat="1" ht="15.75" customHeight="1"/>
    <row r="384" s="57" customFormat="1" ht="15.75" customHeight="1"/>
    <row r="385" s="57" customFormat="1" ht="15.75" customHeight="1"/>
    <row r="386" s="57" customFormat="1" ht="15.75" customHeight="1"/>
    <row r="387" s="57" customFormat="1" ht="15.75" customHeight="1"/>
    <row r="388" s="57" customFormat="1" ht="15.75" customHeight="1"/>
    <row r="389" s="57" customFormat="1" ht="15.75" customHeight="1"/>
    <row r="390" s="57" customFormat="1" ht="15.75" customHeight="1"/>
    <row r="391" s="57" customFormat="1" ht="15.75" customHeight="1"/>
    <row r="392" s="57" customFormat="1" ht="15.75" customHeight="1"/>
    <row r="393" s="57" customFormat="1" ht="15.75" customHeight="1"/>
    <row r="394" s="57" customFormat="1" ht="15.75" customHeight="1"/>
    <row r="395" s="57" customFormat="1" ht="15.75" customHeight="1"/>
    <row r="396" s="57" customFormat="1" ht="15.75" customHeight="1"/>
    <row r="397" s="57" customFormat="1" ht="15.75" customHeight="1"/>
    <row r="398" s="57" customFormat="1" ht="15.75" customHeight="1"/>
    <row r="399" s="57" customFormat="1" ht="15.75" customHeight="1"/>
    <row r="400" s="57" customFormat="1" ht="15.75" customHeight="1"/>
    <row r="401" s="57" customFormat="1" ht="15.75" customHeight="1"/>
    <row r="402" s="57" customFormat="1" ht="15.75" customHeight="1"/>
    <row r="403" s="57" customFormat="1" ht="15.75" customHeight="1"/>
    <row r="404" s="57" customFormat="1" ht="15.75" customHeight="1"/>
    <row r="405" s="57" customFormat="1" ht="15.75" customHeight="1"/>
    <row r="406" s="57" customFormat="1" ht="15.75" customHeight="1"/>
    <row r="407" s="57" customFormat="1" ht="15.75" customHeight="1"/>
    <row r="408" s="57" customFormat="1" ht="15.75" customHeight="1"/>
    <row r="409" s="57" customFormat="1" ht="15.75" customHeight="1"/>
    <row r="410" s="57" customFormat="1" ht="15.75" customHeight="1"/>
    <row r="411" s="57" customFormat="1" ht="15.75" customHeight="1"/>
    <row r="412" s="57" customFormat="1" ht="15.75" customHeight="1"/>
    <row r="413" s="57" customFormat="1" ht="15.75" customHeight="1"/>
    <row r="414" s="57" customFormat="1" ht="15.75" customHeight="1"/>
    <row r="415" s="57" customFormat="1" ht="15.75" customHeight="1"/>
    <row r="416" s="57" customFormat="1" ht="15.75" customHeight="1"/>
    <row r="417" s="57" customFormat="1" ht="15.75" customHeight="1"/>
    <row r="418" s="57" customFormat="1" ht="15.75" customHeight="1"/>
    <row r="419" s="57" customFormat="1" ht="15.75" customHeight="1"/>
    <row r="420" s="57" customFormat="1" ht="15.75" customHeight="1"/>
    <row r="421" s="57" customFormat="1" ht="15.75" customHeight="1"/>
    <row r="422" s="57" customFormat="1" ht="15.75" customHeight="1"/>
    <row r="423" s="57" customFormat="1" ht="15.75" customHeight="1"/>
    <row r="424" s="57" customFormat="1" ht="15.75" customHeight="1"/>
    <row r="425" s="57" customFormat="1" ht="15.75" customHeight="1"/>
    <row r="426" s="57" customFormat="1" ht="15.75" customHeight="1"/>
    <row r="427" s="57" customFormat="1" ht="15.75" customHeight="1"/>
    <row r="428" s="57" customFormat="1" ht="15.75" customHeight="1"/>
    <row r="429" s="57" customFormat="1" ht="15.75" customHeight="1"/>
    <row r="430" s="57" customFormat="1" ht="15.75" customHeight="1"/>
    <row r="431" s="57" customFormat="1" ht="15.75" customHeight="1"/>
    <row r="432" s="57" customFormat="1" ht="15.75" customHeight="1"/>
    <row r="433" s="57" customFormat="1" ht="15.75" customHeight="1"/>
    <row r="434" s="57" customFormat="1" ht="15.75" customHeight="1"/>
    <row r="435" s="57" customFormat="1" ht="15.75" customHeight="1"/>
    <row r="436" s="57" customFormat="1" ht="15.75" customHeight="1"/>
    <row r="437" s="57" customFormat="1" ht="15.75" customHeight="1"/>
    <row r="438" s="57" customFormat="1" ht="15.75" customHeight="1"/>
    <row r="439" s="57" customFormat="1" ht="15.75" customHeight="1"/>
    <row r="440" s="57" customFormat="1" ht="15.75" customHeight="1"/>
    <row r="441" s="57" customFormat="1" ht="15.75" customHeight="1"/>
    <row r="442" s="57" customFormat="1" ht="15.75" customHeight="1"/>
    <row r="443" s="57" customFormat="1" ht="15.75" customHeight="1"/>
    <row r="444" s="57" customFormat="1" ht="15.75" customHeight="1"/>
    <row r="445" s="57" customFormat="1" ht="15.75" customHeight="1"/>
    <row r="446" s="57" customFormat="1" ht="15.75" customHeight="1"/>
    <row r="447" s="57" customFormat="1" ht="15.75" customHeight="1"/>
    <row r="448" s="57" customFormat="1" ht="15.75" customHeight="1"/>
    <row r="449" s="57" customFormat="1" ht="15.75" customHeight="1"/>
    <row r="450" s="57" customFormat="1" ht="15.75" customHeight="1"/>
    <row r="451" s="57" customFormat="1" ht="15.75" customHeight="1"/>
    <row r="452" s="57" customFormat="1" ht="15.75" customHeight="1"/>
    <row r="453" s="57" customFormat="1" ht="15.75" customHeight="1"/>
    <row r="454" s="57" customFormat="1" ht="15.75" customHeight="1"/>
    <row r="455" s="57" customFormat="1" ht="15.75" customHeight="1"/>
    <row r="456" s="57" customFormat="1" ht="15.75" customHeight="1"/>
    <row r="457" s="57" customFormat="1" ht="15.75" customHeight="1"/>
    <row r="458" s="57" customFormat="1" ht="15.75" customHeight="1"/>
    <row r="459" s="57" customFormat="1" ht="15.75" customHeight="1"/>
    <row r="460" s="57" customFormat="1" ht="15.75" customHeight="1"/>
    <row r="461" s="57" customFormat="1" ht="15.75" customHeight="1"/>
    <row r="462" s="57" customFormat="1" ht="15.75" customHeight="1"/>
    <row r="463" s="57" customFormat="1" ht="15.75" customHeight="1"/>
    <row r="464" s="57" customFormat="1" ht="15.75" customHeight="1"/>
    <row r="465" s="57" customFormat="1" ht="15.75" customHeight="1"/>
    <row r="466" s="57" customFormat="1" ht="15.75" customHeight="1"/>
    <row r="467" s="57" customFormat="1" ht="15.75" customHeight="1"/>
    <row r="468" s="57" customFormat="1" ht="15.75" customHeight="1"/>
    <row r="469" s="57" customFormat="1" ht="15.75" customHeight="1"/>
    <row r="470" s="57" customFormat="1" ht="15.75" customHeight="1"/>
    <row r="471" s="57" customFormat="1" ht="15.75" customHeight="1"/>
    <row r="472" s="57" customFormat="1" ht="15.75" customHeight="1"/>
    <row r="473" s="57" customFormat="1" ht="15.75" customHeight="1"/>
    <row r="474" s="57" customFormat="1" ht="15.75" customHeight="1"/>
    <row r="475" s="57" customFormat="1" ht="15.75" customHeight="1"/>
    <row r="476" s="57" customFormat="1" ht="15.75" customHeight="1"/>
    <row r="477" s="57" customFormat="1" ht="15.75" customHeight="1"/>
    <row r="478" s="57" customFormat="1" ht="15.75" customHeight="1"/>
    <row r="479" s="57" customFormat="1" ht="15.75" customHeight="1"/>
    <row r="480" s="57" customFormat="1" ht="15.75" customHeight="1"/>
    <row r="481" s="57" customFormat="1" ht="15.75" customHeight="1"/>
    <row r="482" s="57" customFormat="1" ht="15.75" customHeight="1"/>
    <row r="483" s="57" customFormat="1" ht="15.75" customHeight="1"/>
    <row r="484" s="57" customFormat="1" ht="15.75" customHeight="1"/>
    <row r="485" s="57" customFormat="1" ht="15.75" customHeight="1"/>
    <row r="486" s="57" customFormat="1" ht="15.75" customHeight="1"/>
    <row r="487" s="57" customFormat="1" ht="15.75" customHeight="1"/>
    <row r="488" s="57" customFormat="1" ht="15.75" customHeight="1"/>
    <row r="489" s="57" customFormat="1" ht="15.75" customHeight="1"/>
    <row r="490" s="57" customFormat="1" ht="15.75" customHeight="1"/>
    <row r="491" s="57" customFormat="1" ht="15.75" customHeight="1"/>
    <row r="492" s="57" customFormat="1" ht="15.75" customHeight="1"/>
    <row r="493" s="57" customFormat="1" ht="15.75" customHeight="1"/>
    <row r="494" s="57" customFormat="1" ht="15.75" customHeight="1"/>
    <row r="495" s="57" customFormat="1" ht="15.75" customHeight="1"/>
    <row r="496" s="57" customFormat="1" ht="15.75" customHeight="1"/>
    <row r="497" s="57" customFormat="1" ht="15.75" customHeight="1"/>
    <row r="498" s="57" customFormat="1" ht="15.75" customHeight="1"/>
    <row r="499" s="57" customFormat="1" ht="15.75" customHeight="1"/>
    <row r="500" s="57" customFormat="1" ht="15.75" customHeight="1"/>
    <row r="501" s="57" customFormat="1" ht="15.75" customHeight="1"/>
    <row r="502" s="57" customFormat="1" ht="15.75" customHeight="1"/>
    <row r="503" s="57" customFormat="1" ht="15.75" customHeight="1"/>
    <row r="504" s="57" customFormat="1" ht="15.75" customHeight="1"/>
    <row r="505" s="57" customFormat="1" ht="15.75" customHeight="1"/>
    <row r="506" s="57" customFormat="1" ht="15.75" customHeight="1"/>
    <row r="507" s="57" customFormat="1" ht="15.75" customHeight="1"/>
    <row r="508" s="57" customFormat="1" ht="15.75" customHeight="1"/>
    <row r="509" s="57" customFormat="1" ht="15.75" customHeight="1"/>
    <row r="510" s="57" customFormat="1" ht="15.75" customHeight="1"/>
    <row r="511" s="57" customFormat="1" ht="15.75" customHeight="1"/>
    <row r="512" s="57" customFormat="1" ht="15.75" customHeight="1"/>
    <row r="513" s="57" customFormat="1" ht="15.75" customHeight="1"/>
    <row r="514" s="57" customFormat="1" ht="15.75" customHeight="1"/>
    <row r="515" s="57" customFormat="1" ht="15.75" customHeight="1"/>
    <row r="516" s="57" customFormat="1" ht="15.75" customHeight="1"/>
    <row r="517" s="57" customFormat="1" ht="15.75" customHeight="1"/>
    <row r="518" s="57" customFormat="1" ht="15.75" customHeight="1"/>
    <row r="519" s="57" customFormat="1" ht="15.75" customHeight="1"/>
    <row r="520" s="57" customFormat="1" ht="15.75" customHeight="1"/>
    <row r="521" s="57" customFormat="1" ht="15.75" customHeight="1"/>
    <row r="522" s="57" customFormat="1" ht="15.75" customHeight="1"/>
    <row r="523" s="57" customFormat="1" ht="15.75" customHeight="1"/>
    <row r="524" s="57" customFormat="1" ht="15.75" customHeight="1"/>
    <row r="525" s="57" customFormat="1" ht="15.75" customHeight="1"/>
    <row r="526" s="57" customFormat="1" ht="15.75" customHeight="1"/>
    <row r="527" s="57" customFormat="1" ht="15.75" customHeight="1"/>
    <row r="528" s="57" customFormat="1" ht="15.75" customHeight="1"/>
    <row r="529" s="57" customFormat="1" ht="15.75" customHeight="1"/>
    <row r="530" s="57" customFormat="1" ht="15.75" customHeight="1"/>
    <row r="531" s="57" customFormat="1" ht="15.75" customHeight="1"/>
    <row r="532" s="57" customFormat="1" ht="15.75" customHeight="1"/>
    <row r="533" s="57" customFormat="1" ht="15.75" customHeight="1"/>
    <row r="534" s="57" customFormat="1" ht="15.75" customHeight="1"/>
    <row r="535" s="57" customFormat="1" ht="15.75" customHeight="1"/>
    <row r="536" s="57" customFormat="1" ht="15.75" customHeight="1"/>
    <row r="537" s="57" customFormat="1" ht="15.75" customHeight="1"/>
    <row r="538" s="57" customFormat="1" ht="15.75" customHeight="1"/>
    <row r="539" s="57" customFormat="1" ht="15.75" customHeight="1"/>
    <row r="540" s="57" customFormat="1" ht="15.75" customHeight="1"/>
    <row r="541" s="57" customFormat="1" ht="15.75" customHeight="1"/>
    <row r="542" s="57" customFormat="1" ht="15.75" customHeight="1"/>
    <row r="543" s="57" customFormat="1" ht="15.75" customHeight="1"/>
    <row r="544" s="57" customFormat="1" ht="15.75" customHeight="1"/>
    <row r="545" s="57" customFormat="1" ht="15.75" customHeight="1"/>
    <row r="546" s="57" customFormat="1" ht="15.75" customHeight="1"/>
    <row r="547" s="57" customFormat="1" ht="15.75" customHeight="1"/>
    <row r="548" s="57" customFormat="1" ht="15.75" customHeight="1"/>
    <row r="549" s="57" customFormat="1" ht="15.75" customHeight="1"/>
    <row r="550" s="57" customFormat="1" ht="15.75" customHeight="1"/>
    <row r="551" s="57" customFormat="1" ht="15.75" customHeight="1"/>
    <row r="552" s="57" customFormat="1" ht="15.75" customHeight="1"/>
    <row r="553" s="57" customFormat="1" ht="15.75" customHeight="1"/>
    <row r="554" s="57" customFormat="1" ht="15.75" customHeight="1"/>
    <row r="555" s="57" customFormat="1" ht="15.75" customHeight="1"/>
    <row r="556" s="57" customFormat="1" ht="15.75" customHeight="1"/>
    <row r="557" s="57" customFormat="1" ht="15.75" customHeight="1"/>
    <row r="558" s="57" customFormat="1" ht="15.75" customHeight="1"/>
    <row r="559" s="57" customFormat="1" ht="15.75" customHeight="1"/>
    <row r="560" s="57" customFormat="1" ht="15.75" customHeight="1"/>
    <row r="561" s="57" customFormat="1" ht="15.75" customHeight="1"/>
    <row r="562" s="57" customFormat="1" ht="15.75" customHeight="1"/>
    <row r="563" s="57" customFormat="1" ht="15.75" customHeight="1"/>
    <row r="564" s="57" customFormat="1" ht="15.75" customHeight="1"/>
    <row r="565" s="57" customFormat="1" ht="15.75" customHeight="1"/>
    <row r="566" s="57" customFormat="1" ht="15.75" customHeight="1"/>
    <row r="567" s="57" customFormat="1" ht="15.75" customHeight="1"/>
    <row r="568" s="57" customFormat="1" ht="15.75" customHeight="1"/>
    <row r="569" s="57" customFormat="1" ht="15.75" customHeight="1"/>
    <row r="570" s="57" customFormat="1" ht="15.75" customHeight="1"/>
    <row r="571" s="57" customFormat="1" ht="15.75" customHeight="1"/>
    <row r="572" s="57" customFormat="1" ht="15.75" customHeight="1"/>
    <row r="573" s="57" customFormat="1" ht="15.75" customHeight="1"/>
    <row r="574" s="57" customFormat="1" ht="15.75" customHeight="1"/>
    <row r="575" s="57" customFormat="1" ht="15.75" customHeight="1"/>
    <row r="576" s="57" customFormat="1" ht="15.75" customHeight="1"/>
    <row r="577" s="57" customFormat="1" ht="15.75" customHeight="1"/>
    <row r="578" s="57" customFormat="1" ht="15.75" customHeight="1"/>
    <row r="579" s="57" customFormat="1" ht="15.75" customHeight="1"/>
    <row r="580" s="57" customFormat="1" ht="15.75" customHeight="1"/>
    <row r="581" s="57" customFormat="1" ht="15.75" customHeight="1"/>
    <row r="582" s="57" customFormat="1" ht="15.75" customHeight="1"/>
    <row r="583" s="57" customFormat="1" ht="15.75" customHeight="1"/>
    <row r="584" s="57" customFormat="1" ht="15.75" customHeight="1"/>
    <row r="585" s="57" customFormat="1" ht="15.75" customHeight="1"/>
    <row r="586" s="57" customFormat="1" ht="15.75" customHeight="1"/>
    <row r="587" s="57" customFormat="1" ht="15.75" customHeight="1"/>
    <row r="588" s="57" customFormat="1" ht="15.75" customHeight="1"/>
    <row r="589" s="57" customFormat="1" ht="15.75" customHeight="1"/>
    <row r="590" s="57" customFormat="1" ht="15.75" customHeight="1"/>
    <row r="591" s="57" customFormat="1" ht="15.75" customHeight="1"/>
    <row r="592" s="57" customFormat="1" ht="15.75" customHeight="1"/>
    <row r="593" s="57" customFormat="1" ht="15.75" customHeight="1"/>
    <row r="594" s="57" customFormat="1" ht="15.75" customHeight="1"/>
    <row r="595" s="57" customFormat="1" ht="15.75" customHeight="1"/>
    <row r="596" s="57" customFormat="1" ht="15.75" customHeight="1"/>
    <row r="597" s="57" customFormat="1" ht="15.75" customHeight="1"/>
    <row r="598" s="57" customFormat="1" ht="15.75" customHeight="1"/>
    <row r="599" s="57" customFormat="1" ht="15.75" customHeight="1"/>
    <row r="600" s="57" customFormat="1" ht="15.75" customHeight="1"/>
    <row r="601" s="57" customFormat="1" ht="15.75" customHeight="1"/>
    <row r="602" s="57" customFormat="1" ht="15.75" customHeight="1"/>
    <row r="603" s="57" customFormat="1" ht="15.75" customHeight="1"/>
    <row r="604" s="57" customFormat="1" ht="15.75" customHeight="1"/>
    <row r="605" s="57" customFormat="1" ht="15.75" customHeight="1"/>
    <row r="606" s="57" customFormat="1" ht="15.75" customHeight="1"/>
    <row r="607" s="57" customFormat="1" ht="15.75" customHeight="1"/>
    <row r="608" s="57" customFormat="1" ht="15.75" customHeight="1"/>
    <row r="609" s="57" customFormat="1" ht="15.75" customHeight="1"/>
    <row r="610" s="57" customFormat="1" ht="15.75" customHeight="1"/>
    <row r="611" s="57" customFormat="1" ht="15.75" customHeight="1"/>
    <row r="612" s="57" customFormat="1" ht="15.75" customHeight="1"/>
    <row r="613" s="57" customFormat="1" ht="15.75" customHeight="1"/>
    <row r="614" s="57" customFormat="1" ht="15.75" customHeight="1"/>
    <row r="615" s="57" customFormat="1" ht="15.75" customHeight="1"/>
    <row r="616" s="57" customFormat="1" ht="15.75" customHeight="1"/>
    <row r="617" s="57" customFormat="1" ht="15.75" customHeight="1"/>
    <row r="618" s="57" customFormat="1" ht="15.75" customHeight="1"/>
    <row r="619" s="57" customFormat="1" ht="15.75" customHeight="1"/>
    <row r="620" s="57" customFormat="1" ht="15.75" customHeight="1"/>
    <row r="621" s="57" customFormat="1" ht="15.75" customHeight="1"/>
    <row r="622" s="57" customFormat="1" ht="15.75" customHeight="1"/>
    <row r="623" s="57" customFormat="1" ht="15.75" customHeight="1"/>
    <row r="624" s="57" customFormat="1" ht="15.75" customHeight="1"/>
    <row r="625" s="57" customFormat="1" ht="15.75" customHeight="1"/>
    <row r="626" s="57" customFormat="1" ht="15.75" customHeight="1"/>
    <row r="627" s="57" customFormat="1" ht="15.75" customHeight="1"/>
    <row r="628" s="57" customFormat="1" ht="15.75" customHeight="1"/>
    <row r="629" s="57" customFormat="1" ht="15.75" customHeight="1"/>
    <row r="630" s="57" customFormat="1" ht="15.75" customHeight="1"/>
    <row r="631" s="57" customFormat="1" ht="15.75" customHeight="1"/>
    <row r="632" s="57" customFormat="1" ht="15.75" customHeight="1"/>
    <row r="633" s="57" customFormat="1" ht="15.75" customHeight="1"/>
    <row r="634" s="57" customFormat="1" ht="15.75" customHeight="1"/>
    <row r="635" s="57" customFormat="1" ht="15.75" customHeight="1"/>
    <row r="636" s="57" customFormat="1" ht="15.75" customHeight="1"/>
    <row r="637" s="57" customFormat="1" ht="15.75" customHeight="1"/>
    <row r="638" s="57" customFormat="1" ht="15.75" customHeight="1"/>
    <row r="639" s="57" customFormat="1" ht="15.75" customHeight="1"/>
    <row r="640" s="57" customFormat="1" ht="15.75" customHeight="1"/>
    <row r="641" s="57" customFormat="1" ht="15.75" customHeight="1"/>
    <row r="642" s="57" customFormat="1" ht="15.75" customHeight="1"/>
    <row r="643" s="57" customFormat="1" ht="15.75" customHeight="1"/>
    <row r="644" s="57" customFormat="1" ht="15.75" customHeight="1"/>
    <row r="645" s="57" customFormat="1" ht="15.75" customHeight="1"/>
    <row r="646" s="57" customFormat="1" ht="15.75" customHeight="1"/>
    <row r="647" s="57" customFormat="1" ht="15.75" customHeight="1"/>
    <row r="648" s="57" customFormat="1" ht="15.75" customHeight="1"/>
    <row r="649" s="57" customFormat="1" ht="15.75" customHeight="1"/>
    <row r="650" s="57" customFormat="1" ht="15.75" customHeight="1"/>
    <row r="651" s="57" customFormat="1" ht="15.75" customHeight="1"/>
    <row r="652" s="57" customFormat="1" ht="15.75" customHeight="1"/>
    <row r="653" s="57" customFormat="1" ht="15.75" customHeight="1"/>
    <row r="654" s="57" customFormat="1" ht="15.75" customHeight="1"/>
    <row r="655" s="57" customFormat="1" ht="15.75" customHeight="1"/>
    <row r="656" s="57" customFormat="1" ht="15.75" customHeight="1"/>
    <row r="657" s="57" customFormat="1" ht="15.75" customHeight="1"/>
    <row r="658" s="57" customFormat="1" ht="15.75" customHeight="1"/>
    <row r="659" s="57" customFormat="1" ht="15.75" customHeight="1"/>
    <row r="660" s="57" customFormat="1" ht="15.75" customHeight="1"/>
    <row r="661" s="57" customFormat="1" ht="15.75" customHeight="1"/>
    <row r="662" s="57" customFormat="1" ht="15.75" customHeight="1"/>
    <row r="663" s="57" customFormat="1" ht="15.75" customHeight="1"/>
    <row r="664" s="57" customFormat="1" ht="15.75" customHeight="1"/>
    <row r="665" s="57" customFormat="1" ht="15.75" customHeight="1"/>
    <row r="666" s="57" customFormat="1" ht="15.75" customHeight="1"/>
    <row r="667" s="57" customFormat="1" ht="15.75" customHeight="1"/>
    <row r="668" s="57" customFormat="1" ht="15.75" customHeight="1"/>
    <row r="669" s="57" customFormat="1" ht="15.75" customHeight="1"/>
    <row r="670" s="57" customFormat="1" ht="15.75" customHeight="1"/>
    <row r="671" s="57" customFormat="1" ht="15.75" customHeight="1"/>
    <row r="672" s="57" customFormat="1" ht="15.75" customHeight="1"/>
    <row r="673" s="57" customFormat="1" ht="15.75" customHeight="1"/>
    <row r="674" s="57" customFormat="1" ht="15.75" customHeight="1"/>
    <row r="675" s="57" customFormat="1" ht="15.75" customHeight="1"/>
    <row r="676" s="57" customFormat="1" ht="15.75" customHeight="1"/>
    <row r="677" s="57" customFormat="1" ht="15.75" customHeight="1"/>
    <row r="678" s="57" customFormat="1" ht="15.75" customHeight="1"/>
    <row r="679" s="57" customFormat="1" ht="15.75" customHeight="1"/>
    <row r="680" s="57" customFormat="1" ht="15.75" customHeight="1"/>
    <row r="681" s="57" customFormat="1" ht="15.75" customHeight="1"/>
    <row r="682" s="57" customFormat="1" ht="15.75" customHeight="1"/>
    <row r="683" s="57" customFormat="1" ht="15.75" customHeight="1"/>
    <row r="684" s="57" customFormat="1" ht="15.75" customHeight="1"/>
    <row r="685" s="57" customFormat="1" ht="15.75" customHeight="1"/>
    <row r="686" s="57" customFormat="1" ht="15.75" customHeight="1"/>
    <row r="687" s="57" customFormat="1" ht="15.75" customHeight="1"/>
    <row r="688" s="57" customFormat="1" ht="15.75" customHeight="1"/>
    <row r="689" s="57" customFormat="1" ht="15.75" customHeight="1"/>
    <row r="690" s="57" customFormat="1" ht="15.75" customHeight="1"/>
    <row r="691" s="57" customFormat="1" ht="15.75" customHeight="1"/>
    <row r="692" s="57" customFormat="1" ht="15.75" customHeight="1"/>
    <row r="693" s="57" customFormat="1" ht="15.75" customHeight="1"/>
    <row r="694" s="57" customFormat="1" ht="15.75" customHeight="1"/>
    <row r="695" s="57" customFormat="1" ht="15.75" customHeight="1"/>
    <row r="696" s="57" customFormat="1" ht="15.75" customHeight="1"/>
    <row r="697" s="57" customFormat="1" ht="15.75" customHeight="1"/>
    <row r="698" s="57" customFormat="1" ht="15.75" customHeight="1"/>
    <row r="699" s="57" customFormat="1" ht="15.75" customHeight="1"/>
    <row r="700" s="57" customFormat="1" ht="15.75" customHeight="1"/>
    <row r="701" s="57" customFormat="1" ht="15.75" customHeight="1"/>
    <row r="702" s="57" customFormat="1" ht="15.75" customHeight="1"/>
    <row r="703" s="57" customFormat="1" ht="15.75" customHeight="1"/>
    <row r="704" s="57" customFormat="1" ht="15.75" customHeight="1"/>
    <row r="705" s="57" customFormat="1" ht="15.75" customHeight="1"/>
    <row r="706" s="57" customFormat="1" ht="15.75" customHeight="1"/>
    <row r="707" s="57" customFormat="1" ht="15.75" customHeight="1"/>
    <row r="708" s="57" customFormat="1" ht="15.75" customHeight="1"/>
    <row r="709" s="57" customFormat="1" ht="15.75" customHeight="1"/>
    <row r="710" s="57" customFormat="1" ht="15.75" customHeight="1"/>
    <row r="711" s="57" customFormat="1" ht="15.75" customHeight="1"/>
    <row r="712" s="57" customFormat="1" ht="15.75" customHeight="1"/>
    <row r="713" s="57" customFormat="1" ht="15.75" customHeight="1"/>
    <row r="714" s="57" customFormat="1" ht="15.75" customHeight="1"/>
    <row r="715" s="57" customFormat="1" ht="15.75" customHeight="1"/>
    <row r="716" s="57" customFormat="1" ht="15.75" customHeight="1"/>
    <row r="717" s="57" customFormat="1" ht="15.75" customHeight="1"/>
    <row r="718" s="57" customFormat="1" ht="15.75" customHeight="1"/>
    <row r="719" s="57" customFormat="1" ht="15.75" customHeight="1"/>
    <row r="720" s="57" customFormat="1" ht="15.75" customHeight="1"/>
    <row r="721" s="57" customFormat="1" ht="15.75" customHeight="1"/>
    <row r="722" s="57" customFormat="1" ht="15.75" customHeight="1"/>
    <row r="723" s="57" customFormat="1" ht="15.75" customHeight="1"/>
    <row r="724" s="57" customFormat="1" ht="15.75" customHeight="1"/>
    <row r="725" s="57" customFormat="1" ht="15.75" customHeight="1"/>
    <row r="726" s="57" customFormat="1" ht="15.75" customHeight="1"/>
    <row r="727" s="57" customFormat="1" ht="15.75" customHeight="1"/>
    <row r="728" s="57" customFormat="1" ht="15.75" customHeight="1"/>
    <row r="729" s="57" customFormat="1" ht="15.75" customHeight="1"/>
    <row r="730" s="57" customFormat="1" ht="15.75" customHeight="1"/>
    <row r="731" s="57" customFormat="1" ht="15.75" customHeight="1"/>
    <row r="732" s="57" customFormat="1" ht="15.75" customHeight="1"/>
    <row r="733" s="57" customFormat="1" ht="15.75" customHeight="1"/>
    <row r="734" s="57" customFormat="1" ht="15.75" customHeight="1"/>
    <row r="735" s="57" customFormat="1" ht="15.75" customHeight="1"/>
    <row r="736" s="57" customFormat="1" ht="15.75" customHeight="1"/>
    <row r="737" s="57" customFormat="1" ht="15.75" customHeight="1"/>
    <row r="738" s="57" customFormat="1" ht="15.75" customHeight="1"/>
    <row r="739" s="57" customFormat="1" ht="15.75" customHeight="1"/>
    <row r="740" s="57" customFormat="1" ht="15.75" customHeight="1"/>
    <row r="741" s="57" customFormat="1" ht="15.75" customHeight="1"/>
    <row r="742" s="57" customFormat="1" ht="15.75" customHeight="1"/>
    <row r="743" s="57" customFormat="1" ht="15.75" customHeight="1"/>
    <row r="744" s="57" customFormat="1" ht="15.75" customHeight="1"/>
    <row r="745" s="57" customFormat="1" ht="15.75" customHeight="1"/>
    <row r="746" s="57" customFormat="1" ht="15.75" customHeight="1"/>
    <row r="747" s="57" customFormat="1" ht="15.75" customHeight="1"/>
    <row r="748" s="57" customFormat="1" ht="15.75" customHeight="1"/>
    <row r="749" s="57" customFormat="1" ht="15.75" customHeight="1"/>
    <row r="750" s="57" customFormat="1" ht="15.75" customHeight="1"/>
    <row r="751" s="57" customFormat="1" ht="15.75" customHeight="1"/>
    <row r="752" s="57" customFormat="1" ht="15.75" customHeight="1"/>
    <row r="753" s="57" customFormat="1" ht="15.75" customHeight="1"/>
    <row r="754" s="57" customFormat="1" ht="15.75" customHeight="1"/>
    <row r="755" s="57" customFormat="1" ht="15.75" customHeight="1"/>
    <row r="756" s="57" customFormat="1" ht="15.75" customHeight="1"/>
    <row r="757" s="57" customFormat="1" ht="15.75" customHeight="1"/>
    <row r="758" s="57" customFormat="1" ht="15.75" customHeight="1"/>
    <row r="759" s="57" customFormat="1" ht="15.75" customHeight="1"/>
    <row r="760" s="57" customFormat="1" ht="15.75" customHeight="1"/>
    <row r="761" s="57" customFormat="1" ht="15.75" customHeight="1"/>
    <row r="762" s="57" customFormat="1" ht="15.75" customHeight="1"/>
    <row r="763" s="57" customFormat="1" ht="15.75" customHeight="1"/>
    <row r="764" s="57" customFormat="1" ht="15.75" customHeight="1"/>
    <row r="765" s="57" customFormat="1" ht="15.75" customHeight="1"/>
    <row r="766" s="57" customFormat="1" ht="15.75" customHeight="1"/>
    <row r="767" s="57" customFormat="1" ht="15.75" customHeight="1"/>
    <row r="768" s="57" customFormat="1" ht="15.75" customHeight="1"/>
    <row r="769" s="57" customFormat="1" ht="15.75" customHeight="1"/>
    <row r="770" s="57" customFormat="1" ht="15.75" customHeight="1"/>
    <row r="771" s="57" customFormat="1" ht="15.75" customHeight="1"/>
    <row r="772" s="57" customFormat="1" ht="15.75" customHeight="1"/>
    <row r="773" s="57" customFormat="1" ht="15.75" customHeight="1"/>
    <row r="774" s="57" customFormat="1" ht="15.75" customHeight="1"/>
    <row r="775" s="57" customFormat="1" ht="15.75" customHeight="1"/>
    <row r="776" s="57" customFormat="1" ht="15.75" customHeight="1"/>
    <row r="777" s="57" customFormat="1" ht="15.75" customHeight="1"/>
    <row r="778" s="57" customFormat="1" ht="15.75" customHeight="1"/>
    <row r="779" s="57" customFormat="1" ht="15.75" customHeight="1"/>
    <row r="780" s="57" customFormat="1" ht="15.75" customHeight="1"/>
    <row r="781" s="57" customFormat="1" ht="15.75" customHeight="1"/>
    <row r="782" s="57" customFormat="1" ht="15.75" customHeight="1"/>
    <row r="783" s="57" customFormat="1" ht="15.75" customHeight="1"/>
    <row r="784" s="57" customFormat="1" ht="15.75" customHeight="1"/>
    <row r="785" s="57" customFormat="1" ht="15.75" customHeight="1"/>
    <row r="786" s="57" customFormat="1" ht="15.75" customHeight="1"/>
    <row r="787" s="57" customFormat="1" ht="15.75" customHeight="1"/>
    <row r="788" s="57" customFormat="1" ht="15.75" customHeight="1"/>
    <row r="789" s="57" customFormat="1" ht="15.75" customHeight="1"/>
    <row r="790" s="57" customFormat="1" ht="15.75" customHeight="1"/>
    <row r="791" s="57" customFormat="1" ht="15.75" customHeight="1"/>
    <row r="792" s="57" customFormat="1" ht="15.75" customHeight="1"/>
    <row r="793" s="57" customFormat="1" ht="15.75" customHeight="1"/>
    <row r="794" s="57" customFormat="1" ht="15.75" customHeight="1"/>
    <row r="795" s="57" customFormat="1" ht="15.75" customHeight="1"/>
    <row r="796" s="57" customFormat="1" ht="15.75" customHeight="1"/>
    <row r="797" s="57" customFormat="1" ht="15.75" customHeight="1"/>
    <row r="798" s="57" customFormat="1" ht="15.75" customHeight="1"/>
    <row r="799" s="57" customFormat="1" ht="15.75" customHeight="1"/>
    <row r="800" s="57" customFormat="1" ht="15.75" customHeight="1"/>
    <row r="801" s="57" customFormat="1" ht="15.75" customHeight="1"/>
    <row r="802" s="57" customFormat="1" ht="15.75" customHeight="1"/>
    <row r="803" s="57" customFormat="1" ht="15.75" customHeight="1"/>
    <row r="804" s="57" customFormat="1" ht="15.75" customHeight="1"/>
    <row r="805" s="57" customFormat="1" ht="15.75" customHeight="1"/>
    <row r="806" s="57" customFormat="1" ht="15.75" customHeight="1"/>
    <row r="807" s="57" customFormat="1" ht="15.75" customHeight="1"/>
    <row r="808" s="57" customFormat="1" ht="15.75" customHeight="1"/>
    <row r="809" s="57" customFormat="1" ht="15.75" customHeight="1"/>
    <row r="810" s="57" customFormat="1" ht="15.75" customHeight="1"/>
    <row r="811" s="57" customFormat="1" ht="15.75" customHeight="1"/>
    <row r="812" s="57" customFormat="1" ht="15.75" customHeight="1"/>
    <row r="813" s="57" customFormat="1" ht="15.75" customHeight="1"/>
    <row r="814" s="57" customFormat="1" ht="15.75" customHeight="1"/>
    <row r="815" s="57" customFormat="1" ht="15.75" customHeight="1"/>
    <row r="816" s="57" customFormat="1" ht="15.75" customHeight="1"/>
    <row r="817" s="57" customFormat="1" ht="15.75" customHeight="1"/>
    <row r="818" s="57" customFormat="1" ht="15.75" customHeight="1"/>
    <row r="819" s="57" customFormat="1" ht="15.75" customHeight="1"/>
    <row r="820" s="57" customFormat="1" ht="15.75" customHeight="1"/>
    <row r="821" s="57" customFormat="1" ht="15.75" customHeight="1"/>
    <row r="822" s="57" customFormat="1" ht="15.75" customHeight="1"/>
    <row r="823" s="57" customFormat="1" ht="15.75" customHeight="1"/>
    <row r="824" s="57" customFormat="1" ht="15.75" customHeight="1"/>
    <row r="825" s="57" customFormat="1" ht="15.75" customHeight="1"/>
    <row r="826" s="57" customFormat="1" ht="15.75" customHeight="1"/>
    <row r="827" s="57" customFormat="1" ht="15.75" customHeight="1"/>
    <row r="828" s="57" customFormat="1" ht="15.75" customHeight="1"/>
    <row r="829" s="57" customFormat="1" ht="15.75" customHeight="1"/>
    <row r="830" s="57" customFormat="1" ht="15.75" customHeight="1"/>
    <row r="831" s="57" customFormat="1" ht="15.75" customHeight="1"/>
    <row r="832" s="57" customFormat="1" ht="15.75" customHeight="1"/>
    <row r="833" s="57" customFormat="1" ht="15.75" customHeight="1"/>
    <row r="834" s="57" customFormat="1" ht="15.75" customHeight="1"/>
    <row r="835" s="57" customFormat="1" ht="15.75" customHeight="1"/>
    <row r="836" s="57" customFormat="1" ht="15.75" customHeight="1"/>
    <row r="837" s="57" customFormat="1" ht="15.75" customHeight="1"/>
    <row r="838" s="57" customFormat="1" ht="15.75" customHeight="1"/>
    <row r="839" s="57" customFormat="1" ht="15.75" customHeight="1"/>
    <row r="840" s="57" customFormat="1" ht="15.75" customHeight="1"/>
    <row r="841" s="57" customFormat="1" ht="15.75" customHeight="1"/>
    <row r="842" s="57" customFormat="1" ht="15.75" customHeight="1"/>
    <row r="843" s="57" customFormat="1" ht="15.75" customHeight="1"/>
    <row r="844" s="57" customFormat="1" ht="15.75" customHeight="1"/>
    <row r="845" s="57" customFormat="1" ht="15.75" customHeight="1"/>
    <row r="846" s="57" customFormat="1" ht="15.75" customHeight="1"/>
    <row r="847" s="57" customFormat="1" ht="15.75" customHeight="1"/>
    <row r="848" s="57" customFormat="1" ht="15.75" customHeight="1"/>
    <row r="849" s="57" customFormat="1" ht="15.75" customHeight="1"/>
    <row r="850" s="57" customFormat="1" ht="15.75" customHeight="1"/>
    <row r="851" s="57" customFormat="1" ht="15.75" customHeight="1"/>
    <row r="852" s="57" customFormat="1" ht="15.75" customHeight="1"/>
    <row r="853" s="57" customFormat="1" ht="15.75" customHeight="1"/>
    <row r="854" s="57" customFormat="1" ht="15.75" customHeight="1"/>
    <row r="855" s="57" customFormat="1" ht="15.75" customHeight="1"/>
    <row r="856" s="57" customFormat="1" ht="15.75" customHeight="1"/>
    <row r="857" s="57" customFormat="1" ht="15.75" customHeight="1"/>
    <row r="858" s="57" customFormat="1" ht="15.75" customHeight="1"/>
    <row r="859" s="57" customFormat="1" ht="15.75" customHeight="1"/>
    <row r="860" s="57" customFormat="1" ht="15.75" customHeight="1"/>
    <row r="861" s="57" customFormat="1" ht="15.75" customHeight="1"/>
    <row r="862" s="57" customFormat="1" ht="15.75" customHeight="1"/>
    <row r="863" s="57" customFormat="1" ht="15.75" customHeight="1"/>
    <row r="864" s="57" customFormat="1" ht="15.75" customHeight="1"/>
    <row r="865" s="57" customFormat="1" ht="15.75" customHeight="1"/>
    <row r="866" s="57" customFormat="1" ht="15.75" customHeight="1"/>
    <row r="867" s="57" customFormat="1" ht="15.75" customHeight="1"/>
    <row r="868" s="57" customFormat="1" ht="15.75" customHeight="1"/>
    <row r="869" s="57" customFormat="1" ht="15.75" customHeight="1"/>
    <row r="870" s="57" customFormat="1" ht="15.75" customHeight="1"/>
    <row r="871" s="57" customFormat="1" ht="15.75" customHeight="1"/>
    <row r="872" s="57" customFormat="1" ht="15.75" customHeight="1"/>
    <row r="873" s="57" customFormat="1" ht="15.75" customHeight="1"/>
    <row r="874" s="57" customFormat="1" ht="15.75" customHeight="1"/>
    <row r="875" s="57" customFormat="1" ht="15.75" customHeight="1"/>
    <row r="876" s="57" customFormat="1" ht="15.75" customHeight="1"/>
    <row r="877" s="57" customFormat="1" ht="15.75" customHeight="1"/>
    <row r="878" s="57" customFormat="1" ht="15.75" customHeight="1"/>
    <row r="879" s="57" customFormat="1" ht="15.75" customHeight="1"/>
    <row r="880" s="57" customFormat="1" ht="15.75" customHeight="1"/>
    <row r="881" s="57" customFormat="1" ht="15.75" customHeight="1"/>
    <row r="882" s="57" customFormat="1" ht="15.75" customHeight="1"/>
    <row r="883" s="57" customFormat="1" ht="15.75" customHeight="1"/>
    <row r="884" s="57" customFormat="1" ht="15.75" customHeight="1"/>
    <row r="885" s="57" customFormat="1" ht="15.75" customHeight="1"/>
    <row r="886" s="57" customFormat="1" ht="15.75" customHeight="1"/>
    <row r="887" s="57" customFormat="1" ht="15.75" customHeight="1"/>
    <row r="888" s="57" customFormat="1" ht="15.75" customHeight="1"/>
    <row r="889" s="57" customFormat="1" ht="15.75" customHeight="1"/>
    <row r="890" s="57" customFormat="1" ht="15.75" customHeight="1"/>
    <row r="891" s="57" customFormat="1" ht="15.75" customHeight="1"/>
    <row r="892" s="57" customFormat="1" ht="15.75" customHeight="1"/>
    <row r="893" s="57" customFormat="1" ht="15.75" customHeight="1"/>
    <row r="894" s="57" customFormat="1" ht="15.75" customHeight="1"/>
    <row r="895" s="57" customFormat="1" ht="15.75" customHeight="1"/>
    <row r="896" s="57" customFormat="1" ht="15.75" customHeight="1"/>
    <row r="897" s="57" customFormat="1" ht="15.75" customHeight="1"/>
    <row r="898" s="57" customFormat="1" ht="15.75" customHeight="1"/>
    <row r="899" s="57" customFormat="1" ht="15.75" customHeight="1"/>
    <row r="900" s="57" customFormat="1" ht="15.75" customHeight="1"/>
    <row r="901" s="57" customFormat="1" ht="15.75" customHeight="1"/>
    <row r="902" s="57" customFormat="1" ht="15.75" customHeight="1"/>
    <row r="903" s="57" customFormat="1" ht="15.75" customHeight="1"/>
    <row r="904" s="57" customFormat="1" ht="15.75" customHeight="1"/>
    <row r="905" s="57" customFormat="1" ht="15.75" customHeight="1"/>
    <row r="906" s="57" customFormat="1" ht="15.75" customHeight="1"/>
    <row r="907" s="57" customFormat="1" ht="15.75" customHeight="1"/>
    <row r="908" s="57" customFormat="1" ht="15.75" customHeight="1"/>
    <row r="909" s="57" customFormat="1" ht="15.75" customHeight="1"/>
    <row r="910" s="57" customFormat="1" ht="15.75" customHeight="1"/>
    <row r="911" s="57" customFormat="1" ht="15.75" customHeight="1"/>
    <row r="912" s="57" customFormat="1" ht="15.75" customHeight="1"/>
    <row r="913" s="57" customFormat="1" ht="15.75" customHeight="1"/>
    <row r="914" s="57" customFormat="1" ht="15.75" customHeight="1"/>
    <row r="915" s="57" customFormat="1" ht="15.75" customHeight="1"/>
    <row r="916" s="57" customFormat="1" ht="15.75" customHeight="1"/>
    <row r="917" s="57" customFormat="1" ht="15.75" customHeight="1"/>
    <row r="918" s="57" customFormat="1" ht="15.75" customHeight="1"/>
    <row r="919" s="57" customFormat="1" ht="15.75" customHeight="1"/>
    <row r="920" s="57" customFormat="1" ht="15.75" customHeight="1"/>
    <row r="921" s="57" customFormat="1" ht="15.75" customHeight="1"/>
    <row r="922" s="57" customFormat="1" ht="15.75" customHeight="1"/>
    <row r="923" s="57" customFormat="1" ht="15.75" customHeight="1"/>
    <row r="924" s="57" customFormat="1" ht="15.75" customHeight="1"/>
    <row r="925" s="57" customFormat="1" ht="15.75" customHeight="1"/>
    <row r="926" s="57" customFormat="1" ht="15.75" customHeight="1"/>
    <row r="927" s="57" customFormat="1" ht="15.75" customHeight="1"/>
    <row r="928" s="57" customFormat="1" ht="15.75" customHeight="1"/>
    <row r="929" s="57" customFormat="1" ht="15.75" customHeight="1"/>
    <row r="930" s="57" customFormat="1" ht="15.75" customHeight="1"/>
    <row r="931" s="57" customFormat="1" ht="15.75" customHeight="1"/>
    <row r="932" s="57" customFormat="1" ht="15.75" customHeight="1"/>
    <row r="933" s="57" customFormat="1" ht="15.75" customHeight="1"/>
    <row r="934" s="57" customFormat="1" ht="15.75" customHeight="1"/>
    <row r="935" s="57" customFormat="1" ht="15.75" customHeight="1"/>
    <row r="936" s="57" customFormat="1" ht="15.75" customHeight="1"/>
    <row r="937" s="57" customFormat="1" ht="15.75" customHeight="1"/>
    <row r="938" s="57" customFormat="1" ht="15.75" customHeight="1"/>
    <row r="939" s="57" customFormat="1" ht="15.75" customHeight="1"/>
    <row r="940" s="57" customFormat="1" ht="15.75" customHeight="1"/>
    <row r="941" s="57" customFormat="1" ht="15.75" customHeight="1"/>
    <row r="942" s="57" customFormat="1" ht="15.75" customHeight="1"/>
    <row r="943" s="57" customFormat="1" ht="15.75" customHeight="1"/>
    <row r="944" s="57" customFormat="1" ht="15.75" customHeight="1"/>
    <row r="945" s="57" customFormat="1" ht="15.75" customHeight="1"/>
    <row r="946" s="57" customFormat="1" ht="15.75" customHeight="1"/>
    <row r="947" s="57" customFormat="1" ht="15.75" customHeight="1"/>
    <row r="948" s="57" customFormat="1" ht="15.75" customHeight="1"/>
    <row r="949" s="57" customFormat="1" ht="15.75" customHeight="1"/>
    <row r="950" s="57" customFormat="1" ht="15.75" customHeight="1"/>
    <row r="951" s="57" customFormat="1" ht="15.75" customHeight="1"/>
    <row r="952" s="57" customFormat="1" ht="15.75" customHeight="1"/>
    <row r="953" s="57" customFormat="1" ht="15.75" customHeight="1"/>
    <row r="954" s="57" customFormat="1" ht="15.75" customHeight="1"/>
    <row r="955" s="57" customFormat="1" ht="15.75" customHeight="1"/>
    <row r="956" s="57" customFormat="1" ht="15.75" customHeight="1"/>
    <row r="957" s="57" customFormat="1" ht="15.75" customHeight="1"/>
    <row r="958" s="57" customFormat="1" ht="15.75" customHeight="1"/>
    <row r="959" s="57" customFormat="1" ht="15.75" customHeight="1"/>
    <row r="960" s="57" customFormat="1" ht="15.75" customHeight="1"/>
    <row r="961" s="57" customFormat="1" ht="15.75" customHeight="1"/>
    <row r="962" s="57" customFormat="1" ht="15.75" customHeight="1"/>
    <row r="963" s="57" customFormat="1" ht="15.75" customHeight="1"/>
    <row r="964" s="57" customFormat="1" ht="15.75" customHeight="1"/>
    <row r="965" s="57" customFormat="1" ht="15.75" customHeight="1"/>
    <row r="966" s="57" customFormat="1" ht="15.75" customHeight="1"/>
    <row r="967" s="57" customFormat="1" ht="15.75" customHeight="1"/>
    <row r="968" s="57" customFormat="1" ht="15.75" customHeight="1"/>
    <row r="969" s="57" customFormat="1" ht="15.75" customHeight="1"/>
    <row r="970" s="57" customFormat="1" ht="15.75" customHeight="1"/>
    <row r="971" s="57" customFormat="1" ht="15.75" customHeight="1"/>
    <row r="972" s="57" customFormat="1" ht="15.75" customHeight="1"/>
    <row r="973" s="57" customFormat="1" ht="15.75" customHeight="1"/>
    <row r="974" s="57" customFormat="1" ht="15.75" customHeight="1"/>
    <row r="975" s="57" customFormat="1" ht="15.75" customHeight="1"/>
    <row r="976" s="57" customFormat="1" ht="15.75" customHeight="1"/>
    <row r="977" s="57" customFormat="1" ht="15.75" customHeight="1"/>
    <row r="978" s="57" customFormat="1" ht="15.75" customHeight="1"/>
    <row r="979" s="57" customFormat="1" ht="15.75" customHeight="1"/>
    <row r="980" s="57" customFormat="1" ht="15.75" customHeight="1"/>
    <row r="981" s="57" customFormat="1" ht="15.75" customHeight="1"/>
    <row r="982" s="57" customFormat="1" ht="15.75" customHeight="1"/>
    <row r="983" s="57" customFormat="1" ht="15.75" customHeight="1"/>
    <row r="984" s="57" customFormat="1" ht="15.75" customHeight="1"/>
    <row r="985" s="57" customFormat="1" ht="15.75" customHeight="1"/>
    <row r="986" s="57" customFormat="1" ht="15.75" customHeight="1"/>
    <row r="987" s="57" customFormat="1" ht="15.75" customHeight="1"/>
    <row r="988" s="57" customFormat="1" ht="15.75" customHeight="1"/>
    <row r="989" s="57" customFormat="1" ht="15.75" customHeight="1"/>
    <row r="990" s="57" customFormat="1" ht="15.75" customHeight="1"/>
    <row r="991" s="57" customFormat="1" ht="15.75" customHeight="1"/>
    <row r="992" s="57" customFormat="1" ht="15.75" customHeight="1"/>
    <row r="993" s="57" customFormat="1" ht="15.75" customHeight="1"/>
    <row r="994" s="57" customFormat="1" ht="15.75" customHeight="1"/>
    <row r="995" s="57" customFormat="1" ht="15.75" customHeight="1"/>
    <row r="996" s="57" customFormat="1" ht="15.75" customHeight="1"/>
    <row r="997" s="57" customFormat="1" ht="15.75" customHeight="1"/>
    <row r="998" s="57" customFormat="1" ht="15.75" customHeight="1"/>
    <row r="999" s="57" customFormat="1" ht="15.75" customHeight="1"/>
    <row r="1000" s="57" customFormat="1" ht="15.75" customHeight="1"/>
    <row r="1001" s="57" customFormat="1" ht="15.75" customHeight="1"/>
    <row r="1002" s="57" customFormat="1" ht="15.75" customHeight="1"/>
    <row r="1003" s="57" customFormat="1" ht="15.75" customHeight="1"/>
    <row r="1004" s="57" customFormat="1" ht="15.75" customHeight="1"/>
    <row r="1005" s="57" customFormat="1" ht="15.75" customHeight="1"/>
    <row r="1006" s="57" customFormat="1" ht="15.75" customHeight="1"/>
    <row r="1007" s="57" customFormat="1" ht="15.75" customHeight="1"/>
  </sheetData>
  <mergeCells count="8">
    <mergeCell ref="B25:G25"/>
    <mergeCell ref="B27:J27"/>
    <mergeCell ref="B13:P14"/>
    <mergeCell ref="B16:P16"/>
    <mergeCell ref="B10:P11"/>
    <mergeCell ref="B23:P23"/>
    <mergeCell ref="B18:O18"/>
    <mergeCell ref="B20:O21"/>
  </mergeCells>
  <hyperlinks>
    <hyperlink ref="B27:D27" r:id="rId1" display="Consultar blog:" xr:uid="{BEB04CA3-09FA-D14D-9975-AD190EEF6039}"/>
  </hyperlinks>
  <pageMargins left="0.7" right="0.7" top="0.75" bottom="0.75" header="0" footer="0"/>
  <pageSetup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36E42"/>
  </sheetPr>
  <dimension ref="A1:AH996"/>
  <sheetViews>
    <sheetView showGridLines="0" zoomScale="85" zoomScaleNormal="85" workbookViewId="0">
      <selection activeCell="M25" sqref="M25"/>
    </sheetView>
  </sheetViews>
  <sheetFormatPr baseColWidth="10" defaultColWidth="14.44140625" defaultRowHeight="15" customHeight="1"/>
  <cols>
    <col min="1" max="1" width="4.44140625" style="4" customWidth="1"/>
    <col min="2" max="2" width="18.44140625" style="4" customWidth="1"/>
    <col min="3" max="3" width="16.109375" style="4" customWidth="1"/>
    <col min="4" max="4" width="29.21875" style="4" customWidth="1"/>
    <col min="5" max="5" width="24.77734375" style="4" customWidth="1"/>
    <col min="6" max="6" width="19.33203125" style="4" customWidth="1"/>
    <col min="7" max="7" width="23" style="4" customWidth="1"/>
    <col min="8" max="8" width="19.88671875" style="4" customWidth="1"/>
    <col min="9" max="9" width="13.109375" style="4" customWidth="1"/>
    <col min="10" max="10" width="14.21875" style="4" customWidth="1"/>
    <col min="11" max="11" width="15.109375" style="4" customWidth="1"/>
    <col min="12" max="12" width="15" style="4" customWidth="1"/>
    <col min="13" max="13" width="23.77734375" style="4" bestFit="1" customWidth="1"/>
    <col min="14" max="14" width="18.44140625" style="4" customWidth="1"/>
    <col min="15" max="15" width="20.5546875" style="4" customWidth="1"/>
    <col min="16" max="16" width="18.44140625" style="4" customWidth="1"/>
    <col min="17" max="27" width="18" style="4" customWidth="1"/>
    <col min="28" max="32" width="20.44140625" style="4" customWidth="1"/>
    <col min="33" max="33" width="21.77734375" style="4" customWidth="1"/>
    <col min="34" max="34" width="30.77734375" style="4" customWidth="1"/>
    <col min="35" max="42" width="10.6640625" style="4" customWidth="1"/>
    <col min="43" max="16384" width="14.44140625" style="4"/>
  </cols>
  <sheetData>
    <row r="1" spans="1:34" s="10" customFormat="1" ht="21" customHeight="1"/>
    <row r="2" spans="1:34" s="10" customFormat="1" ht="57.6" customHeight="1">
      <c r="A2" s="73"/>
      <c r="B2" s="73"/>
      <c r="C2" s="73"/>
      <c r="D2" s="74" t="s">
        <v>76</v>
      </c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</row>
    <row r="3" spans="1:34" ht="21" customHeight="1"/>
    <row r="4" spans="1:34" ht="21" customHeight="1">
      <c r="D4" s="11" t="s">
        <v>60</v>
      </c>
      <c r="E4" s="7">
        <v>400000</v>
      </c>
    </row>
    <row r="5" spans="1:34" ht="21" customHeight="1">
      <c r="D5" s="11" t="s">
        <v>61</v>
      </c>
      <c r="E5" s="8">
        <f>(E4*4.75)/12</f>
        <v>158333.33333333334</v>
      </c>
    </row>
    <row r="6" spans="1:34" ht="21" customHeight="1">
      <c r="D6" s="11" t="s">
        <v>56</v>
      </c>
      <c r="E6" s="9">
        <v>0.114</v>
      </c>
    </row>
    <row r="7" spans="1:34" ht="21" customHeight="1">
      <c r="D7" s="11" t="s">
        <v>57</v>
      </c>
      <c r="E7" s="9">
        <v>7.0000000000000007E-2</v>
      </c>
    </row>
    <row r="8" spans="1:34" ht="21" customHeight="1">
      <c r="D8" s="11" t="s">
        <v>58</v>
      </c>
      <c r="E8" s="9">
        <v>6.0000000000000001E-3</v>
      </c>
    </row>
    <row r="9" spans="1:34" s="10" customFormat="1" ht="21" customHeight="1">
      <c r="D9" s="12"/>
      <c r="E9" s="13"/>
    </row>
    <row r="10" spans="1:34" s="52" customFormat="1" ht="31.8" customHeight="1">
      <c r="B10" s="50" t="s">
        <v>40</v>
      </c>
      <c r="C10" s="50"/>
      <c r="D10" s="50"/>
      <c r="E10" s="50"/>
      <c r="F10" s="50"/>
      <c r="G10" s="50"/>
      <c r="H10" s="50"/>
      <c r="I10" s="50"/>
      <c r="J10" s="53" t="s">
        <v>13</v>
      </c>
      <c r="K10" s="53"/>
      <c r="L10" s="51" t="s">
        <v>39</v>
      </c>
      <c r="M10" s="51"/>
      <c r="N10" s="51"/>
      <c r="O10" s="54" t="s">
        <v>8</v>
      </c>
      <c r="P10" s="54"/>
      <c r="Q10" s="56" t="s">
        <v>5</v>
      </c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5" t="s">
        <v>6</v>
      </c>
      <c r="AC10" s="55"/>
      <c r="AD10" s="55"/>
      <c r="AE10" s="55"/>
      <c r="AF10" s="55"/>
      <c r="AG10" s="55"/>
      <c r="AH10" s="49" t="s">
        <v>33</v>
      </c>
    </row>
    <row r="11" spans="1:34" ht="45.6" customHeight="1">
      <c r="B11" s="46" t="s">
        <v>1</v>
      </c>
      <c r="C11" s="46" t="s">
        <v>66</v>
      </c>
      <c r="D11" s="47" t="s">
        <v>2</v>
      </c>
      <c r="E11" s="47" t="s">
        <v>3</v>
      </c>
      <c r="F11" s="47" t="s">
        <v>4</v>
      </c>
      <c r="G11" s="47" t="s">
        <v>29</v>
      </c>
      <c r="H11" s="48" t="s">
        <v>28</v>
      </c>
      <c r="I11" s="48" t="s">
        <v>27</v>
      </c>
      <c r="J11" s="48" t="s">
        <v>23</v>
      </c>
      <c r="K11" s="48" t="s">
        <v>20</v>
      </c>
      <c r="L11" s="48" t="s">
        <v>49</v>
      </c>
      <c r="M11" s="47" t="s">
        <v>50</v>
      </c>
      <c r="N11" s="47" t="s">
        <v>64</v>
      </c>
      <c r="O11" s="48" t="s">
        <v>8</v>
      </c>
      <c r="P11" s="48" t="s">
        <v>30</v>
      </c>
      <c r="Q11" s="48" t="s">
        <v>15</v>
      </c>
      <c r="R11" s="48" t="s">
        <v>9</v>
      </c>
      <c r="S11" s="48" t="s">
        <v>62</v>
      </c>
      <c r="T11" s="48" t="s">
        <v>52</v>
      </c>
      <c r="U11" s="48" t="s">
        <v>10</v>
      </c>
      <c r="V11" s="48" t="s">
        <v>11</v>
      </c>
      <c r="W11" s="48" t="s">
        <v>12</v>
      </c>
      <c r="X11" s="48" t="s">
        <v>25</v>
      </c>
      <c r="Y11" s="48" t="s">
        <v>63</v>
      </c>
      <c r="Z11" s="48" t="s">
        <v>53</v>
      </c>
      <c r="AA11" s="48" t="s">
        <v>54</v>
      </c>
      <c r="AB11" s="48" t="s">
        <v>16</v>
      </c>
      <c r="AC11" s="48" t="s">
        <v>17</v>
      </c>
      <c r="AD11" s="48" t="s">
        <v>59</v>
      </c>
      <c r="AE11" s="48" t="s">
        <v>55</v>
      </c>
      <c r="AF11" s="48" t="s">
        <v>18</v>
      </c>
      <c r="AG11" s="48" t="s">
        <v>19</v>
      </c>
      <c r="AH11" s="35" t="s">
        <v>31</v>
      </c>
    </row>
    <row r="12" spans="1:34" ht="19.5" customHeight="1">
      <c r="B12" s="15" t="s">
        <v>65</v>
      </c>
      <c r="C12" s="15" t="s">
        <v>51</v>
      </c>
      <c r="D12" s="16" t="s">
        <v>67</v>
      </c>
      <c r="E12" s="33" t="s">
        <v>7</v>
      </c>
      <c r="F12" s="34">
        <v>17045659</v>
      </c>
      <c r="G12" s="15" t="s">
        <v>42</v>
      </c>
      <c r="H12" s="15" t="s">
        <v>26</v>
      </c>
      <c r="I12" s="15">
        <v>1</v>
      </c>
      <c r="J12" s="15" t="s">
        <v>14</v>
      </c>
      <c r="K12" s="15" t="s">
        <v>21</v>
      </c>
      <c r="L12" s="17">
        <v>43831</v>
      </c>
      <c r="M12" s="15" t="str">
        <f ca="1">IF(Table_1[[#This Row],[Fecha de ingreso]]="","",DATEDIF(Table_1[[#This Row],[Fecha de ingreso]],TODAY(),"Y")&amp;" años "&amp;DATEDIF(Table_1[[#This Row],[Fecha de ingreso]],TODAY(),"YM")&amp;" meses "&amp;DATEDIF(Table_1[[#This Row],[Fecha de ingreso]],TODAY(),"MD")&amp;" días")</f>
        <v>4 años 5 meses 15 días</v>
      </c>
      <c r="N12" s="15" t="s">
        <v>38</v>
      </c>
      <c r="O12" s="18">
        <v>20</v>
      </c>
      <c r="P12" s="18"/>
      <c r="Q12" s="19">
        <v>1200000</v>
      </c>
      <c r="R12" s="19">
        <f>IF(Table_1[[#This Row],[¿Pertenece a España?]]="SI",IF(Table_1[[#This Row],[Sueldo base]]*25%&gt;$E$5,$E$5,Table_1[[#This Row],[Sueldo base]]*25%),0)</f>
        <v>158333.33333333334</v>
      </c>
      <c r="S12" s="19">
        <v>0</v>
      </c>
      <c r="T12" s="19">
        <f>SUM(Table_1[[#This Row],[Sueldo base]:[Otros haberes tributales]])</f>
        <v>1358333.3333333333</v>
      </c>
      <c r="U12" s="19">
        <v>30000</v>
      </c>
      <c r="V12" s="19">
        <v>65000</v>
      </c>
      <c r="W12" s="19">
        <v>65000</v>
      </c>
      <c r="X12" s="19">
        <v>20000</v>
      </c>
      <c r="Y12" s="19">
        <v>0</v>
      </c>
      <c r="Z12" s="19">
        <f>SUM(Table_1[[#This Row],[Teletrabajo]:[Otros haberes no tributales]])</f>
        <v>180000</v>
      </c>
      <c r="AA12" s="20">
        <f>Table_1[[#This Row],[Total haberes no tributables]]+Table_1[[#This Row],[Total haberes tributables]]</f>
        <v>1538333.3333333333</v>
      </c>
      <c r="AB12" s="19">
        <f>Table_1[[#This Row],[Total haberes tributables]]*$E$6</f>
        <v>154850</v>
      </c>
      <c r="AC12" s="19">
        <f>Table_1[[#This Row],[Total haberes tributables]]*$E$7</f>
        <v>95083.333333333343</v>
      </c>
      <c r="AD12" s="19">
        <f>Table_1[[#This Row],[Total haberes tributables]]*$E$8</f>
        <v>8150</v>
      </c>
      <c r="AE12" s="19">
        <v>0</v>
      </c>
      <c r="AF12" s="19">
        <v>10000</v>
      </c>
      <c r="AG12" s="19">
        <f>SUM(Table_1[[#This Row],[Cotización previsional obligatoria]:[Retención/ otras deducciones]])</f>
        <v>268083.33333333337</v>
      </c>
      <c r="AH12" s="19">
        <f>Table_1[[#This Row],[Total haberes]]-Table_1[[#This Row],[Total deducciones]]</f>
        <v>1270250</v>
      </c>
    </row>
    <row r="13" spans="1:34" ht="19.5" customHeight="1">
      <c r="B13" s="36" t="s">
        <v>65</v>
      </c>
      <c r="C13" s="37" t="s">
        <v>51</v>
      </c>
      <c r="D13" s="38" t="s">
        <v>67</v>
      </c>
      <c r="E13" s="39" t="s">
        <v>34</v>
      </c>
      <c r="F13" s="40">
        <v>18874566</v>
      </c>
      <c r="G13" s="37" t="s">
        <v>43</v>
      </c>
      <c r="H13" s="37" t="s">
        <v>35</v>
      </c>
      <c r="I13" s="37">
        <v>0</v>
      </c>
      <c r="J13" s="37" t="s">
        <v>24</v>
      </c>
      <c r="K13" s="37" t="s">
        <v>22</v>
      </c>
      <c r="L13" s="41">
        <v>43555</v>
      </c>
      <c r="M13" s="37" t="str">
        <f ca="1">IF(Table_1[[#This Row],[Fecha de ingreso]]="","",DATEDIF(Table_1[[#This Row],[Fecha de ingreso]],TODAY(),"Y")&amp;" años "&amp;DATEDIF(Table_1[[#This Row],[Fecha de ingreso]],TODAY(),"YM")&amp;" meses "&amp;DATEDIF(Table_1[[#This Row],[Fecha de ingreso]],TODAY(),"MD")&amp;" días")</f>
        <v>5 años 2 meses 16 días</v>
      </c>
      <c r="N13" s="37" t="s">
        <v>38</v>
      </c>
      <c r="O13" s="42">
        <v>10</v>
      </c>
      <c r="P13" s="42"/>
      <c r="Q13" s="43">
        <v>500000</v>
      </c>
      <c r="R13" s="43">
        <f>IF(Table_1[[#This Row],[Sueldo base]]*25%&gt;$E$5,$E$5,Table_1[[#This Row],[Sueldo base]]*25%)</f>
        <v>125000</v>
      </c>
      <c r="S13" s="43">
        <v>0</v>
      </c>
      <c r="T13" s="43">
        <f>SUM(Table_1[[#This Row],[Sueldo base]:[Otros haberes tributales]])</f>
        <v>625000</v>
      </c>
      <c r="U13" s="43">
        <v>15000</v>
      </c>
      <c r="V13" s="43">
        <v>32000</v>
      </c>
      <c r="W13" s="43">
        <v>30000</v>
      </c>
      <c r="X13" s="43">
        <v>0</v>
      </c>
      <c r="Y13" s="43">
        <v>0</v>
      </c>
      <c r="Z13" s="43">
        <f>SUM(Table_1[[#This Row],[Teletrabajo]:[Otros haberes no tributales]])</f>
        <v>77000</v>
      </c>
      <c r="AA13" s="44">
        <f>Table_1[[#This Row],[Total haberes no tributables]]+Table_1[[#This Row],[Total haberes tributables]]</f>
        <v>702000</v>
      </c>
      <c r="AB13" s="43">
        <f>Table_1[[#This Row],[Total haberes tributables]]*$E$6</f>
        <v>71250</v>
      </c>
      <c r="AC13" s="43">
        <f>Table_1[[#This Row],[Total haberes tributables]]*$E$7</f>
        <v>43750.000000000007</v>
      </c>
      <c r="AD13" s="43">
        <f>Table_1[[#This Row],[Total haberes tributables]]*$E$8</f>
        <v>3750</v>
      </c>
      <c r="AE13" s="43">
        <v>0</v>
      </c>
      <c r="AF13" s="43">
        <v>0</v>
      </c>
      <c r="AG13" s="43">
        <f>SUM(Table_1[[#This Row],[Cotización previsional obligatoria]:[Retención/ otras deducciones]])</f>
        <v>118750</v>
      </c>
      <c r="AH13" s="45">
        <f>Table_1[[#This Row],[Total haberes]]-Table_1[[#This Row],[Total deducciones]]</f>
        <v>583250</v>
      </c>
    </row>
    <row r="14" spans="1:34" ht="19.5" customHeight="1">
      <c r="B14" s="14" t="s">
        <v>65</v>
      </c>
      <c r="C14" s="15" t="s">
        <v>51</v>
      </c>
      <c r="D14" s="16" t="s">
        <v>67</v>
      </c>
      <c r="E14" s="33" t="s">
        <v>36</v>
      </c>
      <c r="F14" s="34">
        <v>18789390</v>
      </c>
      <c r="G14" s="15" t="s">
        <v>45</v>
      </c>
      <c r="H14" s="15" t="s">
        <v>37</v>
      </c>
      <c r="I14" s="15">
        <v>2</v>
      </c>
      <c r="J14" s="15" t="s">
        <v>14</v>
      </c>
      <c r="K14" s="15" t="s">
        <v>21</v>
      </c>
      <c r="L14" s="17">
        <v>45382</v>
      </c>
      <c r="M14" s="15" t="str">
        <f ca="1">IF(Table_1[[#This Row],[Fecha de ingreso]]="","",DATEDIF(Table_1[[#This Row],[Fecha de ingreso]],TODAY(),"Y")&amp;" años "&amp;DATEDIF(Table_1[[#This Row],[Fecha de ingreso]],TODAY(),"YM")&amp;" meses "&amp;DATEDIF(Table_1[[#This Row],[Fecha de ingreso]],TODAY(),"MD")&amp;" días")</f>
        <v>0 años 2 meses 16 días</v>
      </c>
      <c r="N14" s="15" t="s">
        <v>38</v>
      </c>
      <c r="O14" s="18">
        <v>18</v>
      </c>
      <c r="P14" s="18"/>
      <c r="Q14" s="19">
        <v>1300000</v>
      </c>
      <c r="R14" s="19">
        <f>IF(Table_1[[#This Row],[Sueldo base]]*25%&gt;$E$5,$E$5,Table_1[[#This Row],[Sueldo base]]*25%)</f>
        <v>158333.33333333334</v>
      </c>
      <c r="S14" s="19">
        <v>0</v>
      </c>
      <c r="T14" s="19">
        <f>SUM(Table_1[[#This Row],[Sueldo base]:[Otros haberes tributales]])</f>
        <v>1458333.3333333333</v>
      </c>
      <c r="U14" s="19">
        <v>30000</v>
      </c>
      <c r="V14" s="19">
        <v>65000</v>
      </c>
      <c r="W14" s="19">
        <v>65000</v>
      </c>
      <c r="X14" s="19">
        <v>40000</v>
      </c>
      <c r="Y14" s="19">
        <v>0</v>
      </c>
      <c r="Z14" s="19">
        <f>SUM(Table_1[[#This Row],[Teletrabajo]:[Otros haberes no tributales]])</f>
        <v>200000</v>
      </c>
      <c r="AA14" s="20">
        <f>Table_1[[#This Row],[Total haberes no tributables]]+Table_1[[#This Row],[Total haberes tributables]]</f>
        <v>1658333.3333333333</v>
      </c>
      <c r="AB14" s="19">
        <f>Table_1[[#This Row],[Total haberes tributables]]*$E$6</f>
        <v>166250</v>
      </c>
      <c r="AC14" s="19">
        <f>Table_1[[#This Row],[Total haberes tributables]]*$E$7</f>
        <v>102083.33333333334</v>
      </c>
      <c r="AD14" s="19">
        <f>Table_1[[#This Row],[Total haberes tributables]]*$E$8</f>
        <v>8750</v>
      </c>
      <c r="AE14" s="19">
        <v>0</v>
      </c>
      <c r="AF14" s="19">
        <v>0</v>
      </c>
      <c r="AG14" s="19">
        <f>SUM(Table_1[[#This Row],[Cotización previsional obligatoria]:[Retención/ otras deducciones]])</f>
        <v>277083.33333333337</v>
      </c>
      <c r="AH14" s="21">
        <f>Table_1[[#This Row],[Total haberes]]-Table_1[[#This Row],[Total deducciones]]</f>
        <v>1381250</v>
      </c>
    </row>
    <row r="15" spans="1:34" ht="21" customHeight="1">
      <c r="B15" s="22"/>
      <c r="C15" s="15"/>
      <c r="D15" s="23"/>
      <c r="E15" s="23"/>
      <c r="F15" s="23"/>
      <c r="G15" s="15"/>
      <c r="H15" s="15"/>
      <c r="I15" s="15"/>
      <c r="J15" s="15"/>
      <c r="K15" s="15"/>
      <c r="L15" s="15"/>
      <c r="M15" s="15" t="str">
        <f ca="1">IF(Table_1[[#This Row],[Fecha de ingreso]]="","",DATEDIF(Table_1[[#This Row],[Fecha de ingreso]],TODAY(),"Y")&amp;" años "&amp;DATEDIF(Table_1[[#This Row],[Fecha de ingreso]],TODAY(),"YM")&amp;" meses "&amp;DATEDIF(Table_1[[#This Row],[Fecha de ingreso]],TODAY(),"MD")&amp;" días")</f>
        <v/>
      </c>
      <c r="N15" s="15"/>
      <c r="O15" s="15"/>
      <c r="P15" s="15"/>
      <c r="Q15" s="19"/>
      <c r="R15" s="19">
        <f>IF(Table_1[[#This Row],[Sueldo base]]*25%&gt;$E$5,$E$5,Table_1[[#This Row],[Sueldo base]]*25%)</f>
        <v>0</v>
      </c>
      <c r="S15" s="19"/>
      <c r="T15" s="19">
        <f>SUM(Table_1[[#This Row],[Sueldo base]:[Otros haberes tributales]])</f>
        <v>0</v>
      </c>
      <c r="U15" s="19"/>
      <c r="V15" s="19"/>
      <c r="W15" s="19"/>
      <c r="X15" s="19"/>
      <c r="Y15" s="19"/>
      <c r="Z15" s="19">
        <f>SUM(Table_1[[#This Row],[Teletrabajo]:[Otros haberes no tributales]])</f>
        <v>0</v>
      </c>
      <c r="AA15" s="20">
        <f>Table_1[[#This Row],[Total haberes no tributables]]+Table_1[[#This Row],[Total haberes tributables]]</f>
        <v>0</v>
      </c>
      <c r="AB15" s="19">
        <f>Table_1[[#This Row],[Total haberes tributables]]*$E$6</f>
        <v>0</v>
      </c>
      <c r="AC15" s="19">
        <f>Table_1[[#This Row],[Total haberes tributables]]*$E$7</f>
        <v>0</v>
      </c>
      <c r="AD15" s="19">
        <f>Table_1[[#This Row],[Total haberes tributables]]*$E$8</f>
        <v>0</v>
      </c>
      <c r="AE15" s="19"/>
      <c r="AF15" s="19"/>
      <c r="AG15" s="24"/>
      <c r="AH15" s="21">
        <f>Table_1[[#This Row],[Total haberes]]-Table_1[[#This Row],[Total deducciones]]</f>
        <v>0</v>
      </c>
    </row>
    <row r="16" spans="1:34" ht="21" customHeight="1">
      <c r="B16" s="22"/>
      <c r="C16" s="15"/>
      <c r="D16" s="23"/>
      <c r="E16" s="23"/>
      <c r="F16" s="23"/>
      <c r="G16" s="15"/>
      <c r="H16" s="15"/>
      <c r="I16" s="15"/>
      <c r="J16" s="15"/>
      <c r="K16" s="15"/>
      <c r="L16" s="15"/>
      <c r="M16" s="15" t="str">
        <f ca="1">IF(Table_1[[#This Row],[Fecha de ingreso]]="","",DATEDIF(Table_1[[#This Row],[Fecha de ingreso]],TODAY(),"Y")&amp;" años "&amp;DATEDIF(Table_1[[#This Row],[Fecha de ingreso]],TODAY(),"YM")&amp;" meses "&amp;DATEDIF(Table_1[[#This Row],[Fecha de ingreso]],TODAY(),"MD")&amp;" días")</f>
        <v/>
      </c>
      <c r="N16" s="15"/>
      <c r="O16" s="15"/>
      <c r="P16" s="15"/>
      <c r="Q16" s="19"/>
      <c r="R16" s="19">
        <f>IF(Table_1[[#This Row],[Sueldo base]]*25%&gt;$E$5,$E$5,Table_1[[#This Row],[Sueldo base]]*25%)</f>
        <v>0</v>
      </c>
      <c r="S16" s="19"/>
      <c r="T16" s="19">
        <f>SUM(Table_1[[#This Row],[Sueldo base]:[Otros haberes tributales]])</f>
        <v>0</v>
      </c>
      <c r="U16" s="19"/>
      <c r="V16" s="19"/>
      <c r="W16" s="19"/>
      <c r="X16" s="19"/>
      <c r="Y16" s="19"/>
      <c r="Z16" s="19">
        <f>SUM(Table_1[[#This Row],[Teletrabajo]:[Otros haberes no tributales]])</f>
        <v>0</v>
      </c>
      <c r="AA16" s="20">
        <f>Table_1[[#This Row],[Total haberes no tributables]]+Table_1[[#This Row],[Total haberes tributables]]</f>
        <v>0</v>
      </c>
      <c r="AB16" s="19">
        <f>Table_1[[#This Row],[Total haberes tributables]]*$E$6</f>
        <v>0</v>
      </c>
      <c r="AC16" s="19">
        <f>Table_1[[#This Row],[Total haberes tributables]]*$E$7</f>
        <v>0</v>
      </c>
      <c r="AD16" s="19">
        <f>Table_1[[#This Row],[Total haberes tributables]]*$E$8</f>
        <v>0</v>
      </c>
      <c r="AE16" s="19"/>
      <c r="AF16" s="19"/>
      <c r="AG16" s="24"/>
      <c r="AH16" s="21">
        <f>Table_1[[#This Row],[Total haberes]]-Table_1[[#This Row],[Total deducciones]]</f>
        <v>0</v>
      </c>
    </row>
    <row r="17" spans="2:34" ht="21" customHeight="1">
      <c r="B17" s="25"/>
      <c r="C17" s="26"/>
      <c r="D17" s="27"/>
      <c r="E17" s="27"/>
      <c r="F17" s="27"/>
      <c r="G17" s="26"/>
      <c r="H17" s="26"/>
      <c r="I17" s="26"/>
      <c r="J17" s="26"/>
      <c r="K17" s="26"/>
      <c r="L17" s="26"/>
      <c r="M17" s="26" t="str">
        <f ca="1">IF(Table_1[[#This Row],[Fecha de ingreso]]="","",DATEDIF(Table_1[[#This Row],[Fecha de ingreso]],TODAY(),"Y")&amp;" años "&amp;DATEDIF(Table_1[[#This Row],[Fecha de ingreso]],TODAY(),"YM")&amp;" meses "&amp;DATEDIF(Table_1[[#This Row],[Fecha de ingreso]],TODAY(),"MD")&amp;" días")</f>
        <v/>
      </c>
      <c r="N17" s="26"/>
      <c r="O17" s="26"/>
      <c r="P17" s="26"/>
      <c r="Q17" s="28"/>
      <c r="R17" s="28">
        <f>IF(Table_1[[#This Row],[Sueldo base]]*25%&gt;$E$5,$E$5,Table_1[[#This Row],[Sueldo base]]*25%)</f>
        <v>0</v>
      </c>
      <c r="S17" s="28"/>
      <c r="T17" s="28">
        <f>SUM(Table_1[[#This Row],[Sueldo base]:[Otros haberes tributales]])</f>
        <v>0</v>
      </c>
      <c r="U17" s="28"/>
      <c r="V17" s="28"/>
      <c r="W17" s="28"/>
      <c r="X17" s="28"/>
      <c r="Y17" s="28"/>
      <c r="Z17" s="28">
        <f>SUM(Table_1[[#This Row],[Teletrabajo]:[Otros haberes no tributales]])</f>
        <v>0</v>
      </c>
      <c r="AA17" s="29">
        <f>Table_1[[#This Row],[Total haberes no tributables]]+Table_1[[#This Row],[Total haberes tributables]]</f>
        <v>0</v>
      </c>
      <c r="AB17" s="28">
        <f>Table_1[[#This Row],[Total haberes tributables]]*$E$6</f>
        <v>0</v>
      </c>
      <c r="AC17" s="28">
        <f>Table_1[[#This Row],[Total haberes tributables]]*$E$7</f>
        <v>0</v>
      </c>
      <c r="AD17" s="28">
        <f>Table_1[[#This Row],[Total haberes tributables]]*$E$8</f>
        <v>0</v>
      </c>
      <c r="AE17" s="28"/>
      <c r="AF17" s="28"/>
      <c r="AG17" s="30"/>
      <c r="AH17" s="31">
        <f>Table_1[[#This Row],[Total haberes]]-Table_1[[#This Row],[Total deducciones]]</f>
        <v>0</v>
      </c>
    </row>
    <row r="18" spans="2:34" ht="21" customHeight="1">
      <c r="B18" s="32" t="s">
        <v>0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72">
        <f>SUBTOTAL(109,Table_1[(Percepciones-Deducciones)])</f>
        <v>3234750</v>
      </c>
    </row>
    <row r="19" spans="2:34" ht="21" customHeight="1"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</row>
    <row r="20" spans="2:34" ht="21" customHeight="1"/>
    <row r="21" spans="2:34" ht="21" customHeight="1"/>
    <row r="22" spans="2:34" ht="21" customHeight="1"/>
    <row r="23" spans="2:34" ht="21" customHeight="1"/>
    <row r="24" spans="2:34" ht="21" customHeight="1"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2:34" ht="21" customHeight="1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2:34" ht="21" customHeight="1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2:34" ht="21" customHeight="1">
      <c r="B27" s="6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2:34" ht="21" customHeight="1"/>
    <row r="29" spans="2:34" ht="21" customHeight="1"/>
    <row r="30" spans="2:34" ht="21" customHeight="1"/>
    <row r="31" spans="2:34" ht="21" customHeight="1"/>
    <row r="32" spans="2:34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</sheetData>
  <mergeCells count="8">
    <mergeCell ref="L10:N10"/>
    <mergeCell ref="D2:AH2"/>
    <mergeCell ref="A2:C2"/>
    <mergeCell ref="J10:K10"/>
    <mergeCell ref="AB10:AG10"/>
    <mergeCell ref="B10:I10"/>
    <mergeCell ref="O10:P10"/>
    <mergeCell ref="Q10:AA10"/>
  </mergeCells>
  <phoneticPr fontId="4" type="noConversion"/>
  <dataValidations count="5">
    <dataValidation type="list" allowBlank="1" showInputMessage="1" showErrorMessage="1" sqref="G12:G17" xr:uid="{7CCD8AA4-BB7C-4815-AD15-6F4352A3A20B}">
      <formula1>Categoría_profesional</formula1>
    </dataValidation>
    <dataValidation type="list" allowBlank="1" showInputMessage="1" showErrorMessage="1" sqref="H12:H17" xr:uid="{639043E9-5043-4C9B-98EB-29D0FA8559C9}">
      <formula1>Estado_civil</formula1>
    </dataValidation>
    <dataValidation type="list" allowBlank="1" showInputMessage="1" showErrorMessage="1" sqref="J12:J17" xr:uid="{52300400-0B29-44C3-9B84-49D49AEA93C3}">
      <formula1>"Indefinido,Temporal"</formula1>
    </dataValidation>
    <dataValidation type="list" allowBlank="1" showInputMessage="1" showErrorMessage="1" sqref="K12:K17" xr:uid="{18BD29E0-390F-47FC-9D75-BA8ED5F35B3B}">
      <formula1>"Completa,Parcial"</formula1>
    </dataValidation>
    <dataValidation type="list" allowBlank="1" showInputMessage="1" showErrorMessage="1" sqref="C12:C17" xr:uid="{2F5C2D28-E203-497C-8A43-0E6875109698}">
      <formula1>"SI,NO"</formula1>
    </dataValidation>
  </dataValidations>
  <pageMargins left="0.7" right="0.7" top="0.75" bottom="0.75" header="0" footer="0"/>
  <pageSetup orientation="landscape"/>
  <drawing r:id="rId1"/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A14DF-BF38-48CD-8715-CBAEEBF48AA0}">
  <sheetPr>
    <tabColor theme="0" tint="-0.499984740745262"/>
  </sheetPr>
  <dimension ref="B2:D8"/>
  <sheetViews>
    <sheetView showGridLines="0" workbookViewId="0">
      <selection activeCell="D3" sqref="D3"/>
    </sheetView>
  </sheetViews>
  <sheetFormatPr baseColWidth="10" defaultRowHeight="14.4"/>
  <cols>
    <col min="2" max="2" width="21.77734375" customWidth="1"/>
    <col min="4" max="4" width="21.77734375" customWidth="1"/>
  </cols>
  <sheetData>
    <row r="2" spans="2:4">
      <c r="B2" s="2" t="s">
        <v>29</v>
      </c>
      <c r="D2" s="2" t="s">
        <v>28</v>
      </c>
    </row>
    <row r="3" spans="2:4" ht="16.8">
      <c r="B3" s="1" t="s">
        <v>41</v>
      </c>
      <c r="D3" s="1" t="s">
        <v>26</v>
      </c>
    </row>
    <row r="4" spans="2:4" ht="16.8">
      <c r="B4" s="1" t="s">
        <v>42</v>
      </c>
      <c r="D4" s="1" t="s">
        <v>35</v>
      </c>
    </row>
    <row r="5" spans="2:4" ht="16.8">
      <c r="B5" s="1" t="s">
        <v>43</v>
      </c>
      <c r="D5" s="1" t="s">
        <v>46</v>
      </c>
    </row>
    <row r="6" spans="2:4" ht="16.8">
      <c r="B6" s="1" t="s">
        <v>44</v>
      </c>
      <c r="D6" s="1" t="s">
        <v>37</v>
      </c>
    </row>
    <row r="7" spans="2:4" ht="16.8">
      <c r="B7" s="1" t="s">
        <v>45</v>
      </c>
      <c r="D7" s="1" t="s">
        <v>47</v>
      </c>
    </row>
    <row r="8" spans="2:4" ht="16.8">
      <c r="B8" s="3"/>
      <c r="D8" s="3" t="s">
        <v>48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Instrucciones</vt:lpstr>
      <vt:lpstr>Nómina colaboradores</vt:lpstr>
      <vt:lpstr>Datos</vt:lpstr>
      <vt:lpstr>Categoría_profesional</vt:lpstr>
      <vt:lpstr>Estado_civil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EXCELFULL.COM</dc:creator>
  <cp:lastModifiedBy>ExcelFull Curso Online</cp:lastModifiedBy>
  <dcterms:created xsi:type="dcterms:W3CDTF">2022-07-07T17:06:00Z</dcterms:created>
  <dcterms:modified xsi:type="dcterms:W3CDTF">2024-06-16T16:00:00Z</dcterms:modified>
</cp:coreProperties>
</file>